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F3085646-379A-49AF-BB9B-38CB4B8F153F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C31" i="4" s="1"/>
  <c r="AB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 s="1"/>
  <c r="AA32" i="16"/>
  <c r="AA31" i="16"/>
  <c r="AC31" i="16" s="1"/>
  <c r="AB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 s="1"/>
  <c r="AA20" i="15"/>
  <c r="AA19" i="15"/>
  <c r="AB19" i="15"/>
  <c r="AC19" i="15"/>
  <c r="L44" i="15"/>
  <c r="L43" i="15"/>
  <c r="M43" i="15"/>
  <c r="N43" i="15"/>
  <c r="L32" i="15"/>
  <c r="L31" i="15"/>
  <c r="M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C43" i="14" s="1"/>
  <c r="AB43" i="14"/>
  <c r="AA32" i="14"/>
  <c r="AA31" i="14"/>
  <c r="AB31" i="14"/>
  <c r="AC31" i="14" s="1"/>
  <c r="AA20" i="14"/>
  <c r="AA19" i="14"/>
  <c r="AB19" i="14"/>
  <c r="AC19" i="14"/>
  <c r="L44" i="14"/>
  <c r="L43" i="14"/>
  <c r="M43" i="14"/>
  <c r="N43" i="14"/>
  <c r="L32" i="14"/>
  <c r="L31" i="14"/>
  <c r="N31" i="14" s="1"/>
  <c r="M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C19" i="11" s="1"/>
  <c r="AB19" i="11"/>
  <c r="L44" i="11"/>
  <c r="L43" i="11"/>
  <c r="M43" i="11"/>
  <c r="N43" i="11" s="1"/>
  <c r="L32" i="11"/>
  <c r="L31" i="11"/>
  <c r="M31" i="11"/>
  <c r="N31" i="11" s="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A32" i="10"/>
  <c r="AA31" i="10"/>
  <c r="AB31" i="10"/>
  <c r="AC31" i="10"/>
  <c r="AA20" i="10"/>
  <c r="AA19" i="10"/>
  <c r="AB19" i="10"/>
  <c r="AC19" i="10"/>
  <c r="L44" i="10"/>
  <c r="L43" i="10"/>
  <c r="N43" i="10" s="1"/>
  <c r="M43" i="10"/>
  <c r="L32" i="10"/>
  <c r="L31" i="10"/>
  <c r="M31" i="10"/>
  <c r="N31" i="10" s="1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A20" i="6"/>
  <c r="AA19" i="6"/>
  <c r="AB19" i="6"/>
  <c r="AC19" i="6" s="1"/>
  <c r="L44" i="6"/>
  <c r="L43" i="6"/>
  <c r="M43" i="6"/>
  <c r="N43" i="6" s="1"/>
  <c r="L32" i="6"/>
  <c r="L31" i="6"/>
  <c r="M31" i="6"/>
  <c r="N31" i="6" s="1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 s="1"/>
  <c r="AA32" i="12"/>
  <c r="AA31" i="12"/>
  <c r="AC31" i="12" s="1"/>
  <c r="AB31" i="12"/>
  <c r="AA20" i="12"/>
  <c r="AA19" i="12"/>
  <c r="AB19" i="12"/>
  <c r="AC19" i="12"/>
  <c r="L44" i="12"/>
  <c r="L43" i="12"/>
  <c r="M43" i="12"/>
  <c r="N43" i="12" s="1"/>
  <c r="L32" i="12"/>
  <c r="L31" i="12"/>
  <c r="N31" i="12" s="1"/>
  <c r="M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 s="1"/>
  <c r="AA20" i="8"/>
  <c r="AA19" i="8"/>
  <c r="AB19" i="8"/>
  <c r="L44" i="8"/>
  <c r="L43" i="8"/>
  <c r="M43" i="8"/>
  <c r="N43" i="8" s="1"/>
  <c r="L32" i="8"/>
  <c r="L31" i="8"/>
  <c r="M31" i="8"/>
  <c r="N31" i="8" s="1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 s="1"/>
  <c r="AA20" i="7"/>
  <c r="AA19" i="7"/>
  <c r="AC19" i="7" s="1"/>
  <c r="AB19" i="7"/>
  <c r="L44" i="7"/>
  <c r="L43" i="7"/>
  <c r="M43" i="7"/>
  <c r="N43" i="7"/>
  <c r="L32" i="7"/>
  <c r="L31" i="7"/>
  <c r="M31" i="7"/>
  <c r="L20" i="7"/>
  <c r="L19" i="7"/>
  <c r="M19" i="7"/>
  <c r="N19" i="7" s="1"/>
  <c r="N31" i="15" l="1"/>
  <c r="AC43" i="10"/>
  <c r="AC31" i="6"/>
  <c r="AC31" i="9"/>
  <c r="AC19" i="8"/>
  <c r="N31" i="7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O43" i="17"/>
  <c r="AN43" i="17"/>
  <c r="AK43" i="17"/>
  <c r="AJ43" i="17"/>
  <c r="AG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B27" i="9"/>
  <c r="AA27" i="9"/>
  <c r="AQ27" i="15" l="1"/>
  <c r="AC27" i="15"/>
  <c r="AC29" i="15"/>
  <c r="AC27" i="11"/>
  <c r="AC29" i="11"/>
  <c r="N41" i="17"/>
  <c r="AC41" i="14"/>
  <c r="AR41" i="14" s="1"/>
  <c r="AC28" i="9"/>
  <c r="N40" i="9"/>
  <c r="AQ29" i="9"/>
  <c r="AQ27" i="6"/>
  <c r="AP15" i="12"/>
  <c r="AC30" i="9"/>
  <c r="AC40" i="8"/>
  <c r="AQ29" i="7"/>
  <c r="N28" i="17"/>
  <c r="N28" i="10"/>
  <c r="N40" i="12"/>
  <c r="AR40" i="12" s="1"/>
  <c r="AQ42" i="16"/>
  <c r="AC42" i="16"/>
  <c r="AP16" i="17"/>
  <c r="AC41" i="11"/>
  <c r="AP40" i="10"/>
  <c r="AQ29" i="14"/>
  <c r="AC29" i="14"/>
  <c r="AQ41" i="6"/>
  <c r="AP18" i="7"/>
  <c r="AC30" i="7"/>
  <c r="N42" i="17"/>
  <c r="AR42" i="17" s="1"/>
  <c r="N30" i="17"/>
  <c r="AP28" i="17"/>
  <c r="AQ18" i="17"/>
  <c r="N28" i="12"/>
  <c r="AQ41" i="17"/>
  <c r="AC39" i="17"/>
  <c r="AR39" i="17" s="1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N29" i="14"/>
  <c r="D32" i="14"/>
  <c r="AH32" i="14" s="1"/>
  <c r="AQ30" i="10"/>
  <c r="B32" i="10"/>
  <c r="AF32" i="10" s="1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30" i="4"/>
  <c r="D44" i="7"/>
  <c r="AI19" i="4"/>
  <c r="H20" i="4"/>
  <c r="H44" i="4"/>
  <c r="AP39" i="17"/>
  <c r="S20" i="16"/>
  <c r="AP28" i="16"/>
  <c r="N28" i="16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O31" i="15"/>
  <c r="N29" i="9"/>
  <c r="J32" i="7"/>
  <c r="AN32" i="7" s="1"/>
  <c r="Q44" i="7"/>
  <c r="N27" i="4"/>
  <c r="AO31" i="17"/>
  <c r="AC16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D32" i="15"/>
  <c r="H44" i="15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N17" i="12"/>
  <c r="AF19" i="12"/>
  <c r="F32" i="12"/>
  <c r="AJ32" i="12" s="1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30" i="17" l="1"/>
  <c r="AR27" i="11"/>
  <c r="AR41" i="17"/>
  <c r="AR30" i="15"/>
  <c r="AR28" i="15"/>
  <c r="AR42" i="16"/>
  <c r="AR41" i="16"/>
  <c r="AN32" i="15"/>
  <c r="AR15" i="12"/>
  <c r="AR40" i="9"/>
  <c r="AR16" i="9"/>
  <c r="AR30" i="8"/>
  <c r="AR40" i="17"/>
  <c r="AR28" i="10"/>
  <c r="AR28" i="12"/>
  <c r="AR29" i="17"/>
  <c r="AR41" i="15"/>
  <c r="AR39" i="14"/>
  <c r="AR41" i="11"/>
  <c r="AR15" i="11"/>
  <c r="AR17" i="12"/>
  <c r="AR30" i="7"/>
  <c r="AF20" i="4"/>
  <c r="AN32" i="17"/>
  <c r="AR41" i="10"/>
  <c r="AR18" i="12"/>
  <c r="AJ20" i="12"/>
  <c r="AL20" i="12"/>
  <c r="AL44" i="7"/>
  <c r="AR28" i="16"/>
  <c r="AR15" i="16"/>
  <c r="AR27" i="17"/>
  <c r="AR16" i="17"/>
  <c r="AR29" i="14"/>
  <c r="AR30" i="11"/>
  <c r="AC32" i="11"/>
  <c r="AH20" i="11"/>
  <c r="AR16" i="11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C44" i="17"/>
  <c r="AN44" i="17"/>
  <c r="AR30" i="16"/>
  <c r="AL44" i="15"/>
  <c r="AL32" i="17"/>
  <c r="AR30" i="14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F32" i="15"/>
  <c r="AN20" i="15"/>
  <c r="N32" i="14"/>
  <c r="AR17" i="14"/>
  <c r="AR30" i="10"/>
  <c r="AR16" i="12"/>
  <c r="AR17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H44" i="10"/>
  <c r="AC44" i="10"/>
  <c r="AR17" i="10"/>
  <c r="AR41" i="6"/>
  <c r="AL44" i="6"/>
  <c r="AR30" i="6"/>
  <c r="AR16" i="6"/>
  <c r="AH20" i="6"/>
  <c r="AL20" i="6"/>
  <c r="AN20" i="6"/>
  <c r="AH20" i="12"/>
  <c r="AR29" i="9"/>
  <c r="AR39" i="8"/>
  <c r="AR29" i="8"/>
  <c r="AR41" i="7"/>
  <c r="AH20" i="7"/>
  <c r="AN20" i="7"/>
  <c r="AH44" i="9"/>
  <c r="AN44" i="9"/>
  <c r="AC32" i="9"/>
  <c r="AH32" i="9"/>
  <c r="AR15" i="9"/>
  <c r="AR42" i="8"/>
  <c r="AH44" i="8"/>
  <c r="AR27" i="8"/>
  <c r="AR16" i="8"/>
  <c r="AR28" i="7"/>
  <c r="AR40" i="16"/>
  <c r="AH32" i="16"/>
  <c r="AR40" i="14"/>
  <c r="AR18" i="11"/>
  <c r="AH32" i="6"/>
  <c r="AR18" i="6"/>
  <c r="AL32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<sst xmlns="http://schemas.openxmlformats.org/spreadsheetml/2006/main" count="3300" uniqueCount="40">
  <si>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</si>
  <si>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</si>
  <si>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</si>
  <si>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</si>
  <si>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</si>
  <si>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</si>
  <si>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</si>
  <si>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</si>
  <si>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</si>
  <si>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</si>
  <si>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</si>
  <si>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</si>
  <si>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</si>
  <si>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</si>
  <si>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</si>
  <si>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</si>
  <si>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</si>
  <si>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</si>
  <si>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</si>
  <si>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</si>
  <si>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</si>
  <si>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</si>
  <si>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</si>
  <si>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</si>
  <si>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</si>
  <si>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</si>
  <si>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</si>
  <si>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</si>
  <si>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</si>
  <si>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</si>
  <si>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</si>
  <si>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</si>
  <si>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</si>
  <si>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</si>
  <si>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</si>
  <si>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</si>
  <si>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</si>
  <si>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</si>
  <si>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</si>
  <si>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2025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</si>
</sst>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6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6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53285835658" xfId="46" xr:uid="{6BC4B78D-9795-45F9-81D8-1D3A14ABE03C}"/>
    <cellStyle name="style1753285835713" xfId="48" xr:uid="{C7BBF8A2-B08C-4E51-A44C-C71CFC8FD01C}"/>
    <cellStyle name="style1753285835845" xfId="49" xr:uid="{650D4EB8-F256-420E-8CE0-71D83E6BFFF4}"/>
    <cellStyle name="style1753285835890" xfId="51" xr:uid="{9152CCA1-F9B1-4ADC-84EE-A49269264744}"/>
    <cellStyle name="style1753285836017" xfId="52" xr:uid="{87E867CB-26E6-47D0-A272-111F3C878DFA}"/>
    <cellStyle name="style1753285836063" xfId="53" xr:uid="{5349799B-77E1-4CDC-9376-2A503DD33909}"/>
    <cellStyle name="style1753285837820" xfId="47" xr:uid="{AD4AB0C9-3249-49A9-9F73-67DC6D1CF6CD}"/>
    <cellStyle name="style1753285837855" xfId="54" xr:uid="{05451480-92F2-4195-901E-4B495E05AFE1}"/>
    <cellStyle name="style1753285838556" xfId="50" xr:uid="{A5EC35A1-93CB-4D40-9955-41C7885AFCDA}"/>
    <cellStyle name="style1756395224488" xfId="55" xr:uid="{D1081789-07CE-4BEC-8C59-EC0EC8EA4F4F}"/>
    <cellStyle name="style1756395224519" xfId="57" xr:uid="{11A83F1D-BAD2-41AB-B486-09FFFC724A83}"/>
    <cellStyle name="style1756395224571" xfId="61" xr:uid="{501044F4-C572-4AA9-9DD3-7F2119B69A4D}"/>
    <cellStyle name="style1756395224602" xfId="59" xr:uid="{BDB686A1-AB9D-415F-8DEA-5C33589A2703}"/>
    <cellStyle name="style1756395224662" xfId="62" xr:uid="{E9181C3E-B64F-4734-BB48-8D3E196DEC52}"/>
    <cellStyle name="style1756395224693" xfId="63" xr:uid="{FC2008BA-E372-4E99-A0A2-D81649E61817}"/>
    <cellStyle name="style1756395225457" xfId="56" xr:uid="{6058B121-88D3-454F-B04A-7BDFC72F6234}"/>
    <cellStyle name="style1756395225482" xfId="64" xr:uid="{CEB3B066-566D-466F-B72A-8F2E678F560B}"/>
    <cellStyle name="style1756395225742" xfId="60" xr:uid="{8BB0CA3B-BBD0-449C-BBCC-5E77012D5553}"/>
    <cellStyle name="style1756395225831" xfId="58" xr:uid="{6D0B1EB3-8981-4C29-83F7-E6D78ACA09E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13226800</v>
      </c>
      <c r="C15" s="2"/>
      <c r="D15" s="2">
        <v>5510020</v>
      </c>
      <c r="E15" s="2"/>
      <c r="F15" s="2">
        <v>48314370</v>
      </c>
      <c r="G15" s="2"/>
      <c r="H15" s="2">
        <v>12307840</v>
      </c>
      <c r="I15" s="2"/>
      <c r="J15" s="2">
        <v>0</v>
      </c>
      <c r="K15" s="2"/>
      <c r="L15" s="1">
        <f t="shared" ref="L15:M18" si="0">B15+D15+F15+H15+J15</f>
        <v>79359030</v>
      </c>
      <c r="M15" s="13">
        <f t="shared" si="0"/>
        <v>0</v>
      </c>
      <c r="N15" s="14">
        <f>L15+M15</f>
        <v>79359030</v>
      </c>
      <c r="P15" s="3" t="s">
        <v>12</v>
      </c>
      <c r="Q15" s="2">
        <v>3553</v>
      </c>
      <c r="R15" s="2">
        <v>0</v>
      </c>
      <c r="S15" s="2">
        <v>455</v>
      </c>
      <c r="T15" s="2">
        <v>0</v>
      </c>
      <c r="U15" s="2">
        <v>2101</v>
      </c>
      <c r="V15" s="2">
        <v>0</v>
      </c>
      <c r="W15" s="2">
        <v>1623</v>
      </c>
      <c r="X15" s="2">
        <v>0</v>
      </c>
      <c r="Y15" s="2">
        <v>99</v>
      </c>
      <c r="Z15" s="2">
        <v>0</v>
      </c>
      <c r="AA15" s="1">
        <f t="shared" ref="AA15:AB18" si="1">Q15+S15+U15+W15+Y15</f>
        <v>7831</v>
      </c>
      <c r="AB15" s="13">
        <f t="shared" si="1"/>
        <v>0</v>
      </c>
      <c r="AC15" s="14">
        <f>AA15+AB15</f>
        <v>7831</v>
      </c>
      <c r="AE15" s="3" t="s">
        <v>12</v>
      </c>
      <c r="AF15" s="2">
        <f t="shared" ref="AF15:AR18" si="2">IFERROR(B15/Q15, "N.A.")</f>
        <v>3722.713200112581</v>
      </c>
      <c r="AG15" s="2" t="str">
        <f t="shared" si="2"/>
        <v>N.A.</v>
      </c>
      <c r="AH15" s="2">
        <f t="shared" si="2"/>
        <v>12109.934065934065</v>
      </c>
      <c r="AI15" s="2" t="str">
        <f t="shared" si="2"/>
        <v>N.A.</v>
      </c>
      <c r="AJ15" s="2">
        <f t="shared" si="2"/>
        <v>22995.892432175155</v>
      </c>
      <c r="AK15" s="2" t="str">
        <f t="shared" si="2"/>
        <v>N.A.</v>
      </c>
      <c r="AL15" s="2">
        <f t="shared" si="2"/>
        <v>7583.3887861983976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10133.958625973693</v>
      </c>
      <c r="AQ15" s="16" t="str">
        <f t="shared" si="2"/>
        <v>N.A.</v>
      </c>
      <c r="AR15" s="14">
        <f t="shared" si="2"/>
        <v>10133.958625973693</v>
      </c>
    </row>
    <row r="16" spans="1:44" ht="15" customHeight="1" thickBot="1" x14ac:dyDescent="0.3">
      <c r="A16" s="3" t="s">
        <v>13</v>
      </c>
      <c r="B16" s="2">
        <v>14597640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14597640</v>
      </c>
      <c r="M16" s="13">
        <f t="shared" si="0"/>
        <v>0</v>
      </c>
      <c r="N16" s="14">
        <f>L16+M16</f>
        <v>14597640</v>
      </c>
      <c r="P16" s="3" t="s">
        <v>13</v>
      </c>
      <c r="Q16" s="2">
        <v>3252</v>
      </c>
      <c r="R16" s="2">
        <v>99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3252</v>
      </c>
      <c r="AB16" s="13">
        <f t="shared" si="1"/>
        <v>99</v>
      </c>
      <c r="AC16" s="14">
        <f>AA16+AB16</f>
        <v>3351</v>
      </c>
      <c r="AE16" s="3" t="s">
        <v>13</v>
      </c>
      <c r="AF16" s="2">
        <f t="shared" si="2"/>
        <v>4488.8191881918819</v>
      </c>
      <c r="AG16" s="2">
        <f t="shared" si="2"/>
        <v>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4488.8191881918819</v>
      </c>
      <c r="AQ16" s="16">
        <f t="shared" si="2"/>
        <v>0</v>
      </c>
      <c r="AR16" s="14">
        <f t="shared" si="2"/>
        <v>4356.2041181736795</v>
      </c>
    </row>
    <row r="17" spans="1:44" ht="15" customHeight="1" thickBot="1" x14ac:dyDescent="0.3">
      <c r="A17" s="3" t="s">
        <v>14</v>
      </c>
      <c r="B17" s="2">
        <v>11118510</v>
      </c>
      <c r="C17" s="2">
        <v>60378340</v>
      </c>
      <c r="D17" s="2">
        <v>11245180</v>
      </c>
      <c r="E17" s="2">
        <v>3060000</v>
      </c>
      <c r="F17" s="2"/>
      <c r="G17" s="2">
        <v>25103000</v>
      </c>
      <c r="H17" s="2"/>
      <c r="I17" s="2">
        <v>3035800</v>
      </c>
      <c r="J17" s="2">
        <v>0</v>
      </c>
      <c r="K17" s="2"/>
      <c r="L17" s="1">
        <f t="shared" si="0"/>
        <v>22363690</v>
      </c>
      <c r="M17" s="13">
        <f t="shared" si="0"/>
        <v>91577140</v>
      </c>
      <c r="N17" s="14">
        <f>L17+M17</f>
        <v>113940830</v>
      </c>
      <c r="P17" s="3" t="s">
        <v>14</v>
      </c>
      <c r="Q17" s="2">
        <v>2602</v>
      </c>
      <c r="R17" s="2">
        <v>9945</v>
      </c>
      <c r="S17" s="2">
        <v>1171</v>
      </c>
      <c r="T17" s="2">
        <v>120</v>
      </c>
      <c r="U17" s="2">
        <v>0</v>
      </c>
      <c r="V17" s="2">
        <v>2054</v>
      </c>
      <c r="W17" s="2">
        <v>0</v>
      </c>
      <c r="X17" s="2">
        <v>194</v>
      </c>
      <c r="Y17" s="2">
        <v>252</v>
      </c>
      <c r="Z17" s="2">
        <v>0</v>
      </c>
      <c r="AA17" s="1">
        <f t="shared" si="1"/>
        <v>4025</v>
      </c>
      <c r="AB17" s="13">
        <f t="shared" si="1"/>
        <v>12313</v>
      </c>
      <c r="AC17" s="14">
        <f>AA17+AB17</f>
        <v>16338</v>
      </c>
      <c r="AE17" s="3" t="s">
        <v>14</v>
      </c>
      <c r="AF17" s="2">
        <f t="shared" si="2"/>
        <v>4273.063028439662</v>
      </c>
      <c r="AG17" s="2">
        <f t="shared" si="2"/>
        <v>6071.2257415786826</v>
      </c>
      <c r="AH17" s="2">
        <f t="shared" si="2"/>
        <v>9603.0572160546544</v>
      </c>
      <c r="AI17" s="2">
        <f t="shared" si="2"/>
        <v>25500</v>
      </c>
      <c r="AJ17" s="2" t="str">
        <f t="shared" si="2"/>
        <v>N.A.</v>
      </c>
      <c r="AK17" s="2">
        <f t="shared" si="2"/>
        <v>12221.518987341773</v>
      </c>
      <c r="AL17" s="2" t="str">
        <f t="shared" si="2"/>
        <v>N.A.</v>
      </c>
      <c r="AM17" s="2">
        <f t="shared" si="2"/>
        <v>15648.453608247422</v>
      </c>
      <c r="AN17" s="2">
        <f t="shared" si="2"/>
        <v>0</v>
      </c>
      <c r="AO17" s="2" t="str">
        <f t="shared" si="2"/>
        <v>N.A.</v>
      </c>
      <c r="AP17" s="15">
        <f t="shared" si="2"/>
        <v>5556.1962732919255</v>
      </c>
      <c r="AQ17" s="16">
        <f t="shared" si="2"/>
        <v>7437.4352310566064</v>
      </c>
      <c r="AR17" s="14">
        <f t="shared" si="2"/>
        <v>6973.976618925205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22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v>38942950</v>
      </c>
      <c r="C19" s="2">
        <v>60378339.999999993</v>
      </c>
      <c r="D19" s="2">
        <v>16755200.000000002</v>
      </c>
      <c r="E19" s="2">
        <v>3060000</v>
      </c>
      <c r="F19" s="2">
        <v>48314370</v>
      </c>
      <c r="G19" s="2">
        <v>25103000</v>
      </c>
      <c r="H19" s="2">
        <v>12307840</v>
      </c>
      <c r="I19" s="2">
        <v>3035800</v>
      </c>
      <c r="J19" s="2">
        <v>0</v>
      </c>
      <c r="K19" s="2"/>
      <c r="L19" s="1">
        <f t="shared" ref="L19" si="3">B19+D19+F19+H19+J19</f>
        <v>116320360</v>
      </c>
      <c r="M19" s="13">
        <f t="shared" ref="M19" si="4">C19+E19+G19+I19+K19</f>
        <v>91577140</v>
      </c>
      <c r="N19" s="22">
        <f>L19+M19</f>
        <v>207897500</v>
      </c>
      <c r="P19" s="4" t="s">
        <v>16</v>
      </c>
      <c r="Q19" s="2">
        <v>9407</v>
      </c>
      <c r="R19" s="2">
        <v>10044</v>
      </c>
      <c r="S19" s="2">
        <v>1626</v>
      </c>
      <c r="T19" s="2">
        <v>120</v>
      </c>
      <c r="U19" s="2">
        <v>2101</v>
      </c>
      <c r="V19" s="2">
        <v>2054</v>
      </c>
      <c r="W19" s="2">
        <v>1623</v>
      </c>
      <c r="X19" s="2">
        <v>194</v>
      </c>
      <c r="Y19" s="2">
        <v>351</v>
      </c>
      <c r="Z19" s="2">
        <v>0</v>
      </c>
      <c r="AA19" s="1">
        <f t="shared" ref="AA19" si="5">Q19+S19+U19+W19+Y19</f>
        <v>15108</v>
      </c>
      <c r="AB19" s="13">
        <f t="shared" ref="AB19" si="6">R19+T19+V19+X19+Z19</f>
        <v>12412</v>
      </c>
      <c r="AC19" s="14">
        <f>AA19+AB19</f>
        <v>27520</v>
      </c>
      <c r="AE19" s="4" t="s">
        <v>16</v>
      </c>
      <c r="AF19" s="2">
        <f t="shared" ref="AF19:AO19" si="7">IFERROR(B19/Q19, "N.A.")</f>
        <v>4139.784203252897</v>
      </c>
      <c r="AG19" s="2">
        <f t="shared" si="7"/>
        <v>6011.3839107925123</v>
      </c>
      <c r="AH19" s="2">
        <f t="shared" si="7"/>
        <v>10304.551045510456</v>
      </c>
      <c r="AI19" s="2">
        <f t="shared" si="7"/>
        <v>25500</v>
      </c>
      <c r="AJ19" s="2">
        <f t="shared" si="7"/>
        <v>22995.892432175155</v>
      </c>
      <c r="AK19" s="2">
        <f t="shared" si="7"/>
        <v>12221.518987341773</v>
      </c>
      <c r="AL19" s="2">
        <f t="shared" si="7"/>
        <v>7583.3887861983976</v>
      </c>
      <c r="AM19" s="2">
        <f t="shared" si="7"/>
        <v>15648.453608247422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7699.2560232989144</v>
      </c>
      <c r="AQ19" s="16">
        <f t="shared" ref="AQ19" si="9">IFERROR(M19/AB19, "N.A.")</f>
        <v>7378.1131163390264</v>
      </c>
      <c r="AR19" s="14">
        <f t="shared" ref="AR19" si="10">IFERROR(N19/AC19, "N.A.")</f>
        <v>7554.4149709302328</v>
      </c>
    </row>
    <row r="20" spans="1:44" ht="15" customHeight="1" thickBot="1" x14ac:dyDescent="0.3">
      <c r="A20" s="5" t="s">
        <v>0</v>
      </c>
      <c r="B20" s="28">
        <f>B19+C19</f>
        <v>99321290</v>
      </c>
      <c r="C20" s="30"/>
      <c r="D20" s="28">
        <f>D19+E19</f>
        <v>19815200</v>
      </c>
      <c r="E20" s="30"/>
      <c r="F20" s="28">
        <f>F19+G19</f>
        <v>73417370</v>
      </c>
      <c r="G20" s="30"/>
      <c r="H20" s="28">
        <f>H19+I19</f>
        <v>15343640</v>
      </c>
      <c r="I20" s="30"/>
      <c r="J20" s="28">
        <f>J19+K19</f>
        <v>0</v>
      </c>
      <c r="K20" s="30"/>
      <c r="L20" s="28">
        <f>L19+M19</f>
        <v>207897500</v>
      </c>
      <c r="M20" s="29"/>
      <c r="N20" s="23">
        <f>B20+D20+F20+H20+J20</f>
        <v>207897500</v>
      </c>
      <c r="P20" s="5" t="s">
        <v>0</v>
      </c>
      <c r="Q20" s="28">
        <f>Q19+R19</f>
        <v>19451</v>
      </c>
      <c r="R20" s="30"/>
      <c r="S20" s="28">
        <f>S19+T19</f>
        <v>1746</v>
      </c>
      <c r="T20" s="30"/>
      <c r="U20" s="28">
        <f>U19+V19</f>
        <v>4155</v>
      </c>
      <c r="V20" s="30"/>
      <c r="W20" s="28">
        <f>W19+X19</f>
        <v>1817</v>
      </c>
      <c r="X20" s="30"/>
      <c r="Y20" s="28">
        <f>Y19+Z19</f>
        <v>351</v>
      </c>
      <c r="Z20" s="30"/>
      <c r="AA20" s="28">
        <f>AA19+AB19</f>
        <v>27520</v>
      </c>
      <c r="AB20" s="30"/>
      <c r="AC20" s="24">
        <f>Q20+S20+U20+W20+Y20</f>
        <v>27520</v>
      </c>
      <c r="AE20" s="5" t="s">
        <v>0</v>
      </c>
      <c r="AF20" s="31">
        <f>IFERROR(B20/Q20,"N.A.")</f>
        <v>5106.2305279934189</v>
      </c>
      <c r="AG20" s="32"/>
      <c r="AH20" s="31">
        <f>IFERROR(D20/S20,"N.A.")</f>
        <v>11348.911798396335</v>
      </c>
      <c r="AI20" s="32"/>
      <c r="AJ20" s="31">
        <f>IFERROR(F20/U20,"N.A.")</f>
        <v>17669.643802647413</v>
      </c>
      <c r="AK20" s="32"/>
      <c r="AL20" s="31">
        <f>IFERROR(H20/W20,"N.A.")</f>
        <v>8444.490919097414</v>
      </c>
      <c r="AM20" s="32"/>
      <c r="AN20" s="31">
        <f>IFERROR(J20/Y20,"N.A.")</f>
        <v>0</v>
      </c>
      <c r="AO20" s="32"/>
      <c r="AP20" s="31">
        <f>IFERROR(L20/AA20,"N.A.")</f>
        <v>7554.4149709302328</v>
      </c>
      <c r="AQ20" s="32"/>
      <c r="AR20" s="17">
        <f>IFERROR(N20/AC20, "N.A.")</f>
        <v>7554.4149709302328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6656400</v>
      </c>
      <c r="C27" s="2"/>
      <c r="D27" s="2">
        <v>5510020</v>
      </c>
      <c r="E27" s="2"/>
      <c r="F27" s="2">
        <v>46854090</v>
      </c>
      <c r="G27" s="2"/>
      <c r="H27" s="2">
        <v>3219410</v>
      </c>
      <c r="I27" s="2"/>
      <c r="J27" s="2">
        <v>0</v>
      </c>
      <c r="K27" s="2"/>
      <c r="L27" s="1">
        <f t="shared" ref="L27:M30" si="11">B27+D27+F27+H27+J27</f>
        <v>62239920</v>
      </c>
      <c r="M27" s="13">
        <f t="shared" si="11"/>
        <v>0</v>
      </c>
      <c r="N27" s="14">
        <f>L27+M27</f>
        <v>62239920</v>
      </c>
      <c r="P27" s="3" t="s">
        <v>12</v>
      </c>
      <c r="Q27" s="2">
        <v>2025</v>
      </c>
      <c r="R27" s="2">
        <v>0</v>
      </c>
      <c r="S27" s="2">
        <v>455</v>
      </c>
      <c r="T27" s="2">
        <v>0</v>
      </c>
      <c r="U27" s="2">
        <v>1965</v>
      </c>
      <c r="V27" s="2">
        <v>0</v>
      </c>
      <c r="W27" s="2">
        <v>479</v>
      </c>
      <c r="X27" s="2">
        <v>0</v>
      </c>
      <c r="Y27" s="2">
        <v>99</v>
      </c>
      <c r="Z27" s="2">
        <v>0</v>
      </c>
      <c r="AA27" s="1">
        <f t="shared" ref="AA27:AB30" si="12">Q27+S27+U27+W27+Y27</f>
        <v>5023</v>
      </c>
      <c r="AB27" s="13">
        <f t="shared" si="12"/>
        <v>0</v>
      </c>
      <c r="AC27" s="14">
        <f>AA27+AB27</f>
        <v>5023</v>
      </c>
      <c r="AE27" s="3" t="s">
        <v>12</v>
      </c>
      <c r="AF27" s="2">
        <f t="shared" ref="AF27:AR30" si="13">IFERROR(B27/Q27, "N.A.")</f>
        <v>3287.1111111111113</v>
      </c>
      <c r="AG27" s="2" t="str">
        <f t="shared" si="13"/>
        <v>N.A.</v>
      </c>
      <c r="AH27" s="2">
        <f t="shared" si="13"/>
        <v>12109.934065934065</v>
      </c>
      <c r="AI27" s="2" t="str">
        <f t="shared" si="13"/>
        <v>N.A.</v>
      </c>
      <c r="AJ27" s="2">
        <f t="shared" si="13"/>
        <v>23844.320610687024</v>
      </c>
      <c r="AK27" s="2" t="str">
        <f t="shared" si="13"/>
        <v>N.A.</v>
      </c>
      <c r="AL27" s="2">
        <f t="shared" si="13"/>
        <v>6721.1064718162843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12390.985466852479</v>
      </c>
      <c r="AQ27" s="16" t="str">
        <f t="shared" si="13"/>
        <v>N.A.</v>
      </c>
      <c r="AR27" s="14">
        <f t="shared" si="13"/>
        <v>12390.985466852479</v>
      </c>
    </row>
    <row r="28" spans="1:44" ht="15" customHeight="1" thickBot="1" x14ac:dyDescent="0.3">
      <c r="A28" s="3" t="s">
        <v>13</v>
      </c>
      <c r="B28" s="2"/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99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99</v>
      </c>
      <c r="AC28" s="14">
        <f>AA28+AB28</f>
        <v>99</v>
      </c>
      <c r="AE28" s="3" t="s">
        <v>13</v>
      </c>
      <c r="AF28" s="2" t="str">
        <f t="shared" si="13"/>
        <v>N.A.</v>
      </c>
      <c r="AG28" s="2">
        <f t="shared" si="13"/>
        <v>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>
        <f t="shared" si="13"/>
        <v>0</v>
      </c>
      <c r="AR28" s="14">
        <f t="shared" si="13"/>
        <v>0</v>
      </c>
    </row>
    <row r="29" spans="1:44" ht="15" customHeight="1" thickBot="1" x14ac:dyDescent="0.3">
      <c r="A29" s="3" t="s">
        <v>14</v>
      </c>
      <c r="B29" s="2">
        <v>4082849.9999999995</v>
      </c>
      <c r="C29" s="2">
        <v>32906250</v>
      </c>
      <c r="D29" s="2">
        <v>10610680</v>
      </c>
      <c r="E29" s="2">
        <v>900000</v>
      </c>
      <c r="F29" s="2"/>
      <c r="G29" s="2">
        <v>24806000</v>
      </c>
      <c r="H29" s="2"/>
      <c r="I29" s="2">
        <v>1143800</v>
      </c>
      <c r="J29" s="2">
        <v>0</v>
      </c>
      <c r="K29" s="2"/>
      <c r="L29" s="1">
        <f t="shared" si="11"/>
        <v>14693530</v>
      </c>
      <c r="M29" s="13">
        <f t="shared" si="11"/>
        <v>59756050</v>
      </c>
      <c r="N29" s="14">
        <f>L29+M29</f>
        <v>74449580</v>
      </c>
      <c r="P29" s="3" t="s">
        <v>14</v>
      </c>
      <c r="Q29" s="2">
        <v>1087</v>
      </c>
      <c r="R29" s="2">
        <v>6155</v>
      </c>
      <c r="S29" s="2">
        <v>1012</v>
      </c>
      <c r="T29" s="2">
        <v>60</v>
      </c>
      <c r="U29" s="2">
        <v>0</v>
      </c>
      <c r="V29" s="2">
        <v>1798</v>
      </c>
      <c r="W29" s="2">
        <v>0</v>
      </c>
      <c r="X29" s="2">
        <v>76</v>
      </c>
      <c r="Y29" s="2">
        <v>118</v>
      </c>
      <c r="Z29" s="2">
        <v>0</v>
      </c>
      <c r="AA29" s="1">
        <f t="shared" si="12"/>
        <v>2217</v>
      </c>
      <c r="AB29" s="13">
        <f t="shared" si="12"/>
        <v>8089</v>
      </c>
      <c r="AC29" s="14">
        <f>AA29+AB29</f>
        <v>10306</v>
      </c>
      <c r="AE29" s="3" t="s">
        <v>14</v>
      </c>
      <c r="AF29" s="2">
        <f t="shared" si="13"/>
        <v>3756.0717571297146</v>
      </c>
      <c r="AG29" s="2">
        <f t="shared" si="13"/>
        <v>5346.2632006498779</v>
      </c>
      <c r="AH29" s="2">
        <f t="shared" si="13"/>
        <v>10484.861660079052</v>
      </c>
      <c r="AI29" s="2">
        <f t="shared" si="13"/>
        <v>15000</v>
      </c>
      <c r="AJ29" s="2" t="str">
        <f t="shared" si="13"/>
        <v>N.A.</v>
      </c>
      <c r="AK29" s="2">
        <f t="shared" si="13"/>
        <v>13796.440489432704</v>
      </c>
      <c r="AL29" s="2" t="str">
        <f t="shared" si="13"/>
        <v>N.A.</v>
      </c>
      <c r="AM29" s="2">
        <f t="shared" si="13"/>
        <v>15050</v>
      </c>
      <c r="AN29" s="2">
        <f t="shared" si="13"/>
        <v>0</v>
      </c>
      <c r="AO29" s="2" t="str">
        <f t="shared" si="13"/>
        <v>N.A.</v>
      </c>
      <c r="AP29" s="15">
        <f t="shared" si="13"/>
        <v>6627.6635092467295</v>
      </c>
      <c r="AQ29" s="16">
        <f t="shared" si="13"/>
        <v>7387.32228952899</v>
      </c>
      <c r="AR29" s="14">
        <f t="shared" si="13"/>
        <v>7223.9064622549968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3">
        <f t="shared" si="12"/>
        <v>0</v>
      </c>
      <c r="AC30" s="22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>
        <v>10739250</v>
      </c>
      <c r="C31" s="2">
        <v>32906250.000000007</v>
      </c>
      <c r="D31" s="2">
        <v>16120700</v>
      </c>
      <c r="E31" s="2">
        <v>900000</v>
      </c>
      <c r="F31" s="2">
        <v>46854090</v>
      </c>
      <c r="G31" s="2">
        <v>24806000</v>
      </c>
      <c r="H31" s="2">
        <v>3219410</v>
      </c>
      <c r="I31" s="2">
        <v>1143800</v>
      </c>
      <c r="J31" s="2">
        <v>0</v>
      </c>
      <c r="K31" s="2"/>
      <c r="L31" s="1">
        <f t="shared" ref="L31" si="14">B31+D31+F31+H31+J31</f>
        <v>76933450</v>
      </c>
      <c r="M31" s="13">
        <f t="shared" ref="M31" si="15">C31+E31+G31+I31+K31</f>
        <v>59756050.000000007</v>
      </c>
      <c r="N31" s="22">
        <f>L31+M31</f>
        <v>136689500</v>
      </c>
      <c r="P31" s="4" t="s">
        <v>16</v>
      </c>
      <c r="Q31" s="2">
        <v>3112</v>
      </c>
      <c r="R31" s="2">
        <v>6254</v>
      </c>
      <c r="S31" s="2">
        <v>1467</v>
      </c>
      <c r="T31" s="2">
        <v>60</v>
      </c>
      <c r="U31" s="2">
        <v>1965</v>
      </c>
      <c r="V31" s="2">
        <v>1798</v>
      </c>
      <c r="W31" s="2">
        <v>479</v>
      </c>
      <c r="X31" s="2">
        <v>76</v>
      </c>
      <c r="Y31" s="2">
        <v>217</v>
      </c>
      <c r="Z31" s="2">
        <v>0</v>
      </c>
      <c r="AA31" s="1">
        <f t="shared" ref="AA31" si="16">Q31+S31+U31+W31+Y31</f>
        <v>7240</v>
      </c>
      <c r="AB31" s="13">
        <f t="shared" ref="AB31" si="17">R31+T31+V31+X31+Z31</f>
        <v>8188</v>
      </c>
      <c r="AC31" s="14">
        <f>AA31+AB31</f>
        <v>15428</v>
      </c>
      <c r="AE31" s="4" t="s">
        <v>16</v>
      </c>
      <c r="AF31" s="2">
        <f t="shared" ref="AF31:AO31" si="18">IFERROR(B31/Q31, "N.A.")</f>
        <v>3450.9158097686377</v>
      </c>
      <c r="AG31" s="2">
        <f t="shared" si="18"/>
        <v>5261.632555164696</v>
      </c>
      <c r="AH31" s="2">
        <f t="shared" si="18"/>
        <v>10988.888888888889</v>
      </c>
      <c r="AI31" s="2">
        <f t="shared" si="18"/>
        <v>15000</v>
      </c>
      <c r="AJ31" s="2">
        <f t="shared" si="18"/>
        <v>23844.320610687024</v>
      </c>
      <c r="AK31" s="2">
        <f t="shared" si="18"/>
        <v>13796.440489432704</v>
      </c>
      <c r="AL31" s="2">
        <f t="shared" si="18"/>
        <v>6721.1064718162843</v>
      </c>
      <c r="AM31" s="2">
        <f t="shared" si="18"/>
        <v>15050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10626.167127071823</v>
      </c>
      <c r="AQ31" s="16">
        <f t="shared" ref="AQ31" si="20">IFERROR(M31/AB31, "N.A.")</f>
        <v>7298.0031753786034</v>
      </c>
      <c r="AR31" s="14">
        <f t="shared" ref="AR31" si="21">IFERROR(N31/AC31, "N.A.")</f>
        <v>8859.8327715841333</v>
      </c>
    </row>
    <row r="32" spans="1:44" ht="15" customHeight="1" thickBot="1" x14ac:dyDescent="0.3">
      <c r="A32" s="5" t="s">
        <v>0</v>
      </c>
      <c r="B32" s="28">
        <f>B31+C31</f>
        <v>43645500.000000007</v>
      </c>
      <c r="C32" s="30"/>
      <c r="D32" s="28">
        <f>D31+E31</f>
        <v>17020700</v>
      </c>
      <c r="E32" s="30"/>
      <c r="F32" s="28">
        <f>F31+G31</f>
        <v>71660090</v>
      </c>
      <c r="G32" s="30"/>
      <c r="H32" s="28">
        <f>H31+I31</f>
        <v>4363210</v>
      </c>
      <c r="I32" s="30"/>
      <c r="J32" s="28">
        <f>J31+K31</f>
        <v>0</v>
      </c>
      <c r="K32" s="30"/>
      <c r="L32" s="28">
        <f>L31+M31</f>
        <v>136689500</v>
      </c>
      <c r="M32" s="29"/>
      <c r="N32" s="23">
        <f>B32+D32+F32+H32+J32</f>
        <v>136689500</v>
      </c>
      <c r="P32" s="5" t="s">
        <v>0</v>
      </c>
      <c r="Q32" s="28">
        <f>Q31+R31</f>
        <v>9366</v>
      </c>
      <c r="R32" s="30"/>
      <c r="S32" s="28">
        <f>S31+T31</f>
        <v>1527</v>
      </c>
      <c r="T32" s="30"/>
      <c r="U32" s="28">
        <f>U31+V31</f>
        <v>3763</v>
      </c>
      <c r="V32" s="30"/>
      <c r="W32" s="28">
        <f>W31+X31</f>
        <v>555</v>
      </c>
      <c r="X32" s="30"/>
      <c r="Y32" s="28">
        <f>Y31+Z31</f>
        <v>217</v>
      </c>
      <c r="Z32" s="30"/>
      <c r="AA32" s="28">
        <f>AA31+AB31</f>
        <v>15428</v>
      </c>
      <c r="AB32" s="30"/>
      <c r="AC32" s="24">
        <f>Q32+S32+U32+W32+Y32</f>
        <v>15428</v>
      </c>
      <c r="AE32" s="5" t="s">
        <v>0</v>
      </c>
      <c r="AF32" s="31">
        <f>IFERROR(B32/Q32,"N.A.")</f>
        <v>4659.9935938500967</v>
      </c>
      <c r="AG32" s="32"/>
      <c r="AH32" s="31">
        <f>IFERROR(D32/S32,"N.A.")</f>
        <v>11146.496398166339</v>
      </c>
      <c r="AI32" s="32"/>
      <c r="AJ32" s="31">
        <f>IFERROR(F32/U32,"N.A.")</f>
        <v>19043.340419877757</v>
      </c>
      <c r="AK32" s="32"/>
      <c r="AL32" s="31">
        <f>IFERROR(H32/W32,"N.A.")</f>
        <v>7861.6396396396394</v>
      </c>
      <c r="AM32" s="32"/>
      <c r="AN32" s="31">
        <f>IFERROR(J32/Y32,"N.A.")</f>
        <v>0</v>
      </c>
      <c r="AO32" s="32"/>
      <c r="AP32" s="31">
        <f>IFERROR(L32/AA32,"N.A.")</f>
        <v>8859.8327715841333</v>
      </c>
      <c r="AQ32" s="32"/>
      <c r="AR32" s="17">
        <f>IFERROR(N32/AC32, "N.A.")</f>
        <v>8859.8327715841333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6570400</v>
      </c>
      <c r="C39" s="2"/>
      <c r="D39" s="2"/>
      <c r="E39" s="2"/>
      <c r="F39" s="2">
        <v>1460280</v>
      </c>
      <c r="G39" s="2"/>
      <c r="H39" s="2">
        <v>9088430</v>
      </c>
      <c r="I39" s="2"/>
      <c r="J39" s="2"/>
      <c r="K39" s="2"/>
      <c r="L39" s="1">
        <f t="shared" ref="L39:M42" si="22">B39+D39+F39+H39+J39</f>
        <v>17119110</v>
      </c>
      <c r="M39" s="13">
        <f t="shared" si="22"/>
        <v>0</v>
      </c>
      <c r="N39" s="14">
        <f>L39+M39</f>
        <v>17119110</v>
      </c>
      <c r="P39" s="3" t="s">
        <v>12</v>
      </c>
      <c r="Q39" s="2">
        <v>1528</v>
      </c>
      <c r="R39" s="2">
        <v>0</v>
      </c>
      <c r="S39" s="2">
        <v>0</v>
      </c>
      <c r="T39" s="2">
        <v>0</v>
      </c>
      <c r="U39" s="2">
        <v>136</v>
      </c>
      <c r="V39" s="2">
        <v>0</v>
      </c>
      <c r="W39" s="2">
        <v>1144</v>
      </c>
      <c r="X39" s="2">
        <v>0</v>
      </c>
      <c r="Y39" s="2">
        <v>0</v>
      </c>
      <c r="Z39" s="2">
        <v>0</v>
      </c>
      <c r="AA39" s="1">
        <f t="shared" ref="AA39:AB42" si="23">Q39+S39+U39+W39+Y39</f>
        <v>2808</v>
      </c>
      <c r="AB39" s="13">
        <f t="shared" si="23"/>
        <v>0</v>
      </c>
      <c r="AC39" s="14">
        <f>AA39+AB39</f>
        <v>2808</v>
      </c>
      <c r="AE39" s="3" t="s">
        <v>12</v>
      </c>
      <c r="AF39" s="2">
        <f t="shared" ref="AF39:AR42" si="24">IFERROR(B39/Q39, "N.A.")</f>
        <v>4300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10737.35294117647</v>
      </c>
      <c r="AK39" s="2" t="str">
        <f t="shared" si="24"/>
        <v>N.A.</v>
      </c>
      <c r="AL39" s="2">
        <f t="shared" si="24"/>
        <v>7944.431818181818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6096.5491452991455</v>
      </c>
      <c r="AQ39" s="16" t="str">
        <f t="shared" si="24"/>
        <v>N.A.</v>
      </c>
      <c r="AR39" s="14">
        <f t="shared" si="24"/>
        <v>6096.5491452991455</v>
      </c>
    </row>
    <row r="40" spans="1:44" ht="15" customHeight="1" thickBot="1" x14ac:dyDescent="0.3">
      <c r="A40" s="3" t="s">
        <v>13</v>
      </c>
      <c r="B40" s="2">
        <v>14597640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14597640</v>
      </c>
      <c r="M40" s="13">
        <f t="shared" si="22"/>
        <v>0</v>
      </c>
      <c r="N40" s="14">
        <f>L40+M40</f>
        <v>14597640</v>
      </c>
      <c r="P40" s="3" t="s">
        <v>13</v>
      </c>
      <c r="Q40" s="2">
        <v>3252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3252</v>
      </c>
      <c r="AB40" s="13">
        <f t="shared" si="23"/>
        <v>0</v>
      </c>
      <c r="AC40" s="14">
        <f>AA40+AB40</f>
        <v>3252</v>
      </c>
      <c r="AE40" s="3" t="s">
        <v>13</v>
      </c>
      <c r="AF40" s="2">
        <f t="shared" si="24"/>
        <v>4488.8191881918819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4488.8191881918819</v>
      </c>
      <c r="AQ40" s="16" t="str">
        <f t="shared" si="24"/>
        <v>N.A.</v>
      </c>
      <c r="AR40" s="14">
        <f t="shared" si="24"/>
        <v>4488.8191881918819</v>
      </c>
    </row>
    <row r="41" spans="1:44" ht="15" customHeight="1" thickBot="1" x14ac:dyDescent="0.3">
      <c r="A41" s="3" t="s">
        <v>14</v>
      </c>
      <c r="B41" s="2">
        <v>7035660</v>
      </c>
      <c r="C41" s="2">
        <v>27472090</v>
      </c>
      <c r="D41" s="2">
        <v>634500</v>
      </c>
      <c r="E41" s="2">
        <v>2160000</v>
      </c>
      <c r="F41" s="2"/>
      <c r="G41" s="2">
        <v>297000</v>
      </c>
      <c r="H41" s="2"/>
      <c r="I41" s="2">
        <v>1892000</v>
      </c>
      <c r="J41" s="2">
        <v>0</v>
      </c>
      <c r="K41" s="2"/>
      <c r="L41" s="1">
        <f t="shared" si="22"/>
        <v>7670160</v>
      </c>
      <c r="M41" s="13">
        <f t="shared" si="22"/>
        <v>31821090</v>
      </c>
      <c r="N41" s="14">
        <f>L41+M41</f>
        <v>39491250</v>
      </c>
      <c r="P41" s="3" t="s">
        <v>14</v>
      </c>
      <c r="Q41" s="2">
        <v>1515</v>
      </c>
      <c r="R41" s="2">
        <v>3790</v>
      </c>
      <c r="S41" s="2">
        <v>159</v>
      </c>
      <c r="T41" s="2">
        <v>60</v>
      </c>
      <c r="U41" s="2">
        <v>0</v>
      </c>
      <c r="V41" s="2">
        <v>256</v>
      </c>
      <c r="W41" s="2">
        <v>0</v>
      </c>
      <c r="X41" s="2">
        <v>118</v>
      </c>
      <c r="Y41" s="2">
        <v>134</v>
      </c>
      <c r="Z41" s="2">
        <v>0</v>
      </c>
      <c r="AA41" s="1">
        <f t="shared" si="23"/>
        <v>1808</v>
      </c>
      <c r="AB41" s="13">
        <f t="shared" si="23"/>
        <v>4224</v>
      </c>
      <c r="AC41" s="14">
        <f>AA41+AB41</f>
        <v>6032</v>
      </c>
      <c r="AE41" s="3" t="s">
        <v>14</v>
      </c>
      <c r="AF41" s="2">
        <f t="shared" si="24"/>
        <v>4644</v>
      </c>
      <c r="AG41" s="2">
        <f t="shared" si="24"/>
        <v>7248.5725593667548</v>
      </c>
      <c r="AH41" s="2">
        <f t="shared" si="24"/>
        <v>3990.566037735849</v>
      </c>
      <c r="AI41" s="2">
        <f t="shared" si="24"/>
        <v>36000</v>
      </c>
      <c r="AJ41" s="2" t="str">
        <f t="shared" si="24"/>
        <v>N.A.</v>
      </c>
      <c r="AK41" s="2">
        <f t="shared" si="24"/>
        <v>1160.15625</v>
      </c>
      <c r="AL41" s="2" t="str">
        <f t="shared" si="24"/>
        <v>N.A.</v>
      </c>
      <c r="AM41" s="2">
        <f t="shared" si="24"/>
        <v>16033.898305084746</v>
      </c>
      <c r="AN41" s="2">
        <f t="shared" si="24"/>
        <v>0</v>
      </c>
      <c r="AO41" s="2" t="str">
        <f t="shared" si="24"/>
        <v>N.A.</v>
      </c>
      <c r="AP41" s="15">
        <f t="shared" si="24"/>
        <v>4242.3451327433631</v>
      </c>
      <c r="AQ41" s="16">
        <f t="shared" si="24"/>
        <v>7533.401988636364</v>
      </c>
      <c r="AR41" s="14">
        <f t="shared" si="24"/>
        <v>6546.9578912466841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28203699.999999996</v>
      </c>
      <c r="C43" s="2">
        <v>27472090</v>
      </c>
      <c r="D43" s="2">
        <v>634500</v>
      </c>
      <c r="E43" s="2">
        <v>2160000</v>
      </c>
      <c r="F43" s="2">
        <v>1460280</v>
      </c>
      <c r="G43" s="2">
        <v>297000</v>
      </c>
      <c r="H43" s="2">
        <v>9088430</v>
      </c>
      <c r="I43" s="2">
        <v>1892000</v>
      </c>
      <c r="J43" s="2">
        <v>0</v>
      </c>
      <c r="K43" s="2"/>
      <c r="L43" s="1">
        <f t="shared" ref="L43" si="25">B43+D43+F43+H43+J43</f>
        <v>39386910</v>
      </c>
      <c r="M43" s="13">
        <f t="shared" ref="M43" si="26">C43+E43+G43+I43+K43</f>
        <v>31821090</v>
      </c>
      <c r="N43" s="22">
        <f>L43+M43</f>
        <v>71208000</v>
      </c>
      <c r="P43" s="4" t="s">
        <v>16</v>
      </c>
      <c r="Q43" s="2">
        <v>6295</v>
      </c>
      <c r="R43" s="2">
        <v>3790</v>
      </c>
      <c r="S43" s="2">
        <v>159</v>
      </c>
      <c r="T43" s="2">
        <v>60</v>
      </c>
      <c r="U43" s="2">
        <v>136</v>
      </c>
      <c r="V43" s="2">
        <v>256</v>
      </c>
      <c r="W43" s="2">
        <v>1144</v>
      </c>
      <c r="X43" s="2">
        <v>118</v>
      </c>
      <c r="Y43" s="2">
        <v>134</v>
      </c>
      <c r="Z43" s="2">
        <v>0</v>
      </c>
      <c r="AA43" s="1">
        <f t="shared" ref="AA43" si="27">Q43+S43+U43+W43+Y43</f>
        <v>7868</v>
      </c>
      <c r="AB43" s="13">
        <f t="shared" ref="AB43" si="28">R43+T43+V43+X43+Z43</f>
        <v>4224</v>
      </c>
      <c r="AC43" s="22">
        <f>AA43+AB43</f>
        <v>12092</v>
      </c>
      <c r="AE43" s="4" t="s">
        <v>16</v>
      </c>
      <c r="AF43" s="2">
        <f t="shared" ref="AF43:AO43" si="29">IFERROR(B43/Q43, "N.A.")</f>
        <v>4480.3335980937245</v>
      </c>
      <c r="AG43" s="2">
        <f t="shared" si="29"/>
        <v>7248.5725593667548</v>
      </c>
      <c r="AH43" s="2">
        <f t="shared" si="29"/>
        <v>3990.566037735849</v>
      </c>
      <c r="AI43" s="2">
        <f t="shared" si="29"/>
        <v>36000</v>
      </c>
      <c r="AJ43" s="2">
        <f t="shared" si="29"/>
        <v>10737.35294117647</v>
      </c>
      <c r="AK43" s="2">
        <f t="shared" si="29"/>
        <v>1160.15625</v>
      </c>
      <c r="AL43" s="2">
        <f t="shared" si="29"/>
        <v>7944.431818181818</v>
      </c>
      <c r="AM43" s="2">
        <f t="shared" si="29"/>
        <v>16033.898305084746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5005.9621250635482</v>
      </c>
      <c r="AQ43" s="16">
        <f t="shared" ref="AQ43" si="31">IFERROR(M43/AB43, "N.A.")</f>
        <v>7533.401988636364</v>
      </c>
      <c r="AR43" s="14">
        <f t="shared" ref="AR43" si="32">IFERROR(N43/AC43, "N.A.")</f>
        <v>5888.8521336420772</v>
      </c>
    </row>
    <row r="44" spans="1:44" ht="15" customHeight="1" thickBot="1" x14ac:dyDescent="0.3">
      <c r="A44" s="5" t="s">
        <v>0</v>
      </c>
      <c r="B44" s="28">
        <f>B43+C43</f>
        <v>55675790</v>
      </c>
      <c r="C44" s="30"/>
      <c r="D44" s="28">
        <f>D43+E43</f>
        <v>2794500</v>
      </c>
      <c r="E44" s="30"/>
      <c r="F44" s="28">
        <f>F43+G43</f>
        <v>1757280</v>
      </c>
      <c r="G44" s="30"/>
      <c r="H44" s="28">
        <f>H43+I43</f>
        <v>10980430</v>
      </c>
      <c r="I44" s="30"/>
      <c r="J44" s="28">
        <f>J43+K43</f>
        <v>0</v>
      </c>
      <c r="K44" s="30"/>
      <c r="L44" s="28">
        <f>L43+M43</f>
        <v>71208000</v>
      </c>
      <c r="M44" s="29"/>
      <c r="N44" s="23">
        <f>B44+D44+F44+H44+J44</f>
        <v>71208000</v>
      </c>
      <c r="P44" s="5" t="s">
        <v>0</v>
      </c>
      <c r="Q44" s="28">
        <f>Q43+R43</f>
        <v>10085</v>
      </c>
      <c r="R44" s="30"/>
      <c r="S44" s="28">
        <f>S43+T43</f>
        <v>219</v>
      </c>
      <c r="T44" s="30"/>
      <c r="U44" s="28">
        <f>U43+V43</f>
        <v>392</v>
      </c>
      <c r="V44" s="30"/>
      <c r="W44" s="28">
        <f>W43+X43</f>
        <v>1262</v>
      </c>
      <c r="X44" s="30"/>
      <c r="Y44" s="28">
        <f>Y43+Z43</f>
        <v>134</v>
      </c>
      <c r="Z44" s="30"/>
      <c r="AA44" s="28">
        <f>AA43+AB43</f>
        <v>12092</v>
      </c>
      <c r="AB44" s="29"/>
      <c r="AC44" s="23">
        <f>Q44+S44+U44+W44+Y44</f>
        <v>12092</v>
      </c>
      <c r="AE44" s="5" t="s">
        <v>0</v>
      </c>
      <c r="AF44" s="31">
        <f>IFERROR(B44/Q44,"N.A.")</f>
        <v>5520.6534457114531</v>
      </c>
      <c r="AG44" s="32"/>
      <c r="AH44" s="31">
        <f>IFERROR(D44/S44,"N.A.")</f>
        <v>12760.273972602739</v>
      </c>
      <c r="AI44" s="32"/>
      <c r="AJ44" s="31">
        <f>IFERROR(F44/U44,"N.A.")</f>
        <v>4482.8571428571431</v>
      </c>
      <c r="AK44" s="32"/>
      <c r="AL44" s="31">
        <f>IFERROR(H44/W44,"N.A.")</f>
        <v>8700.8161648177502</v>
      </c>
      <c r="AM44" s="32"/>
      <c r="AN44" s="31">
        <f>IFERROR(J44/Y44,"N.A.")</f>
        <v>0</v>
      </c>
      <c r="AO44" s="32"/>
      <c r="AP44" s="31">
        <f>IFERROR(L44/AA44,"N.A.")</f>
        <v>5888.8521336420772</v>
      </c>
      <c r="AQ44" s="32"/>
      <c r="AR44" s="17">
        <f>IFERROR(N44/AC44, "N.A.")</f>
        <v>5888.8521336420772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10868035</v>
      </c>
      <c r="C15" s="2"/>
      <c r="D15" s="2">
        <v>746050.00000000012</v>
      </c>
      <c r="E15" s="2"/>
      <c r="F15" s="2">
        <v>676000</v>
      </c>
      <c r="G15" s="2"/>
      <c r="H15" s="2">
        <v>9712462</v>
      </c>
      <c r="I15" s="2"/>
      <c r="J15" s="2">
        <v>0</v>
      </c>
      <c r="K15" s="2"/>
      <c r="L15" s="1">
        <f t="shared" ref="L15:M18" si="0">B15+D15+F15+H15+J15</f>
        <v>22002547</v>
      </c>
      <c r="M15" s="13">
        <f t="shared" si="0"/>
        <v>0</v>
      </c>
      <c r="N15" s="14">
        <f>L15+M15</f>
        <v>22002547</v>
      </c>
      <c r="P15" s="3" t="s">
        <v>12</v>
      </c>
      <c r="Q15" s="2">
        <v>1607</v>
      </c>
      <c r="R15" s="2">
        <v>0</v>
      </c>
      <c r="S15" s="2">
        <v>1093</v>
      </c>
      <c r="T15" s="2">
        <v>0</v>
      </c>
      <c r="U15" s="2">
        <v>515</v>
      </c>
      <c r="V15" s="2">
        <v>0</v>
      </c>
      <c r="W15" s="2">
        <v>3344</v>
      </c>
      <c r="X15" s="2">
        <v>0</v>
      </c>
      <c r="Y15" s="2">
        <v>699</v>
      </c>
      <c r="Z15" s="2">
        <v>0</v>
      </c>
      <c r="AA15" s="1">
        <f t="shared" ref="AA15:AB18" si="1">Q15+S15+U15+W15+Y15</f>
        <v>7258</v>
      </c>
      <c r="AB15" s="13">
        <f t="shared" si="1"/>
        <v>0</v>
      </c>
      <c r="AC15" s="14">
        <f>AA15+AB15</f>
        <v>7258</v>
      </c>
      <c r="AE15" s="3" t="s">
        <v>12</v>
      </c>
      <c r="AF15" s="2">
        <f t="shared" ref="AF15:AR18" si="2">IFERROR(B15/Q15, "N.A.")</f>
        <v>6762.9340385812075</v>
      </c>
      <c r="AG15" s="2" t="str">
        <f t="shared" si="2"/>
        <v>N.A.</v>
      </c>
      <c r="AH15" s="2">
        <f t="shared" si="2"/>
        <v>682.57090576395251</v>
      </c>
      <c r="AI15" s="2" t="str">
        <f t="shared" si="2"/>
        <v>N.A.</v>
      </c>
      <c r="AJ15" s="2">
        <f t="shared" si="2"/>
        <v>1312.6213592233009</v>
      </c>
      <c r="AK15" s="2" t="str">
        <f t="shared" si="2"/>
        <v>N.A.</v>
      </c>
      <c r="AL15" s="2">
        <f t="shared" si="2"/>
        <v>2904.4443779904304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3031.4889776798018</v>
      </c>
      <c r="AQ15" s="16" t="str">
        <f t="shared" si="2"/>
        <v>N.A.</v>
      </c>
      <c r="AR15" s="14">
        <f t="shared" si="2"/>
        <v>3031.4889776798018</v>
      </c>
    </row>
    <row r="16" spans="1:44" ht="15" customHeight="1" thickBot="1" x14ac:dyDescent="0.3">
      <c r="A16" s="3" t="s">
        <v>13</v>
      </c>
      <c r="B16" s="2">
        <v>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169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169</v>
      </c>
      <c r="AB16" s="13">
        <f t="shared" si="1"/>
        <v>0</v>
      </c>
      <c r="AC16" s="14">
        <f>AA16+AB16</f>
        <v>169</v>
      </c>
      <c r="AE16" s="3" t="s">
        <v>13</v>
      </c>
      <c r="AF16" s="2">
        <f t="shared" si="2"/>
        <v>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0</v>
      </c>
      <c r="AQ16" s="16" t="str">
        <f t="shared" si="2"/>
        <v>N.A.</v>
      </c>
      <c r="AR16" s="14">
        <f t="shared" si="2"/>
        <v>0</v>
      </c>
    </row>
    <row r="17" spans="1:44" ht="15" customHeight="1" thickBot="1" x14ac:dyDescent="0.3">
      <c r="A17" s="3" t="s">
        <v>14</v>
      </c>
      <c r="B17" s="2">
        <v>9152580</v>
      </c>
      <c r="C17" s="2">
        <v>11443850</v>
      </c>
      <c r="D17" s="2">
        <v>197800</v>
      </c>
      <c r="E17" s="2"/>
      <c r="F17" s="2"/>
      <c r="G17" s="2">
        <v>2786400</v>
      </c>
      <c r="H17" s="2"/>
      <c r="I17" s="2">
        <v>2180100</v>
      </c>
      <c r="J17" s="2">
        <v>0</v>
      </c>
      <c r="K17" s="2"/>
      <c r="L17" s="1">
        <f t="shared" si="0"/>
        <v>9350380</v>
      </c>
      <c r="M17" s="13">
        <f t="shared" si="0"/>
        <v>16410350</v>
      </c>
      <c r="N17" s="14">
        <f>L17+M17</f>
        <v>25760730</v>
      </c>
      <c r="P17" s="3" t="s">
        <v>14</v>
      </c>
      <c r="Q17" s="2">
        <v>1664</v>
      </c>
      <c r="R17" s="2">
        <v>1571</v>
      </c>
      <c r="S17" s="2">
        <v>184</v>
      </c>
      <c r="T17" s="2">
        <v>0</v>
      </c>
      <c r="U17" s="2">
        <v>0</v>
      </c>
      <c r="V17" s="2">
        <v>486</v>
      </c>
      <c r="W17" s="2">
        <v>0</v>
      </c>
      <c r="X17" s="2">
        <v>169</v>
      </c>
      <c r="Y17" s="2">
        <v>92</v>
      </c>
      <c r="Z17" s="2">
        <v>0</v>
      </c>
      <c r="AA17" s="1">
        <f t="shared" si="1"/>
        <v>1940</v>
      </c>
      <c r="AB17" s="13">
        <f t="shared" si="1"/>
        <v>2226</v>
      </c>
      <c r="AC17" s="14">
        <f>AA17+AB17</f>
        <v>4166</v>
      </c>
      <c r="AE17" s="3" t="s">
        <v>14</v>
      </c>
      <c r="AF17" s="2">
        <f t="shared" si="2"/>
        <v>5500.3485576923076</v>
      </c>
      <c r="AG17" s="2">
        <f t="shared" si="2"/>
        <v>7284.4366645448763</v>
      </c>
      <c r="AH17" s="2">
        <f t="shared" si="2"/>
        <v>1075</v>
      </c>
      <c r="AI17" s="2" t="str">
        <f t="shared" si="2"/>
        <v>N.A.</v>
      </c>
      <c r="AJ17" s="2" t="str">
        <f t="shared" si="2"/>
        <v>N.A.</v>
      </c>
      <c r="AK17" s="2">
        <f t="shared" si="2"/>
        <v>5733.333333333333</v>
      </c>
      <c r="AL17" s="2" t="str">
        <f t="shared" si="2"/>
        <v>N.A.</v>
      </c>
      <c r="AM17" s="2">
        <f t="shared" si="2"/>
        <v>12900</v>
      </c>
      <c r="AN17" s="2">
        <f t="shared" si="2"/>
        <v>0</v>
      </c>
      <c r="AO17" s="2" t="str">
        <f t="shared" si="2"/>
        <v>N.A.</v>
      </c>
      <c r="AP17" s="15">
        <f t="shared" si="2"/>
        <v>4819.783505154639</v>
      </c>
      <c r="AQ17" s="16">
        <f t="shared" si="2"/>
        <v>7372.1248876909258</v>
      </c>
      <c r="AR17" s="14">
        <f t="shared" si="2"/>
        <v>6183.564570331253</v>
      </c>
    </row>
    <row r="18" spans="1:44" ht="15" customHeight="1" thickBot="1" x14ac:dyDescent="0.3">
      <c r="A18" s="3" t="s">
        <v>15</v>
      </c>
      <c r="B18" s="2">
        <v>1102090</v>
      </c>
      <c r="C18" s="2"/>
      <c r="D18" s="2"/>
      <c r="E18" s="2"/>
      <c r="F18" s="2"/>
      <c r="G18" s="2">
        <v>1196772</v>
      </c>
      <c r="H18" s="2">
        <v>2696994</v>
      </c>
      <c r="I18" s="2"/>
      <c r="J18" s="2">
        <v>0</v>
      </c>
      <c r="K18" s="2"/>
      <c r="L18" s="1">
        <f t="shared" si="0"/>
        <v>3799084</v>
      </c>
      <c r="M18" s="13">
        <f t="shared" si="0"/>
        <v>1196772</v>
      </c>
      <c r="N18" s="14">
        <f>L18+M18</f>
        <v>4995856</v>
      </c>
      <c r="P18" s="3" t="s">
        <v>15</v>
      </c>
      <c r="Q18" s="2">
        <v>599</v>
      </c>
      <c r="R18" s="2">
        <v>0</v>
      </c>
      <c r="S18" s="2">
        <v>0</v>
      </c>
      <c r="T18" s="2">
        <v>0</v>
      </c>
      <c r="U18" s="2">
        <v>0</v>
      </c>
      <c r="V18" s="2">
        <v>982</v>
      </c>
      <c r="W18" s="2">
        <v>2762</v>
      </c>
      <c r="X18" s="2">
        <v>0</v>
      </c>
      <c r="Y18" s="2">
        <v>552</v>
      </c>
      <c r="Z18" s="2">
        <v>0</v>
      </c>
      <c r="AA18" s="1">
        <f t="shared" si="1"/>
        <v>3913</v>
      </c>
      <c r="AB18" s="13">
        <f t="shared" si="1"/>
        <v>982</v>
      </c>
      <c r="AC18" s="22">
        <f>AA18+AB18</f>
        <v>4895</v>
      </c>
      <c r="AE18" s="3" t="s">
        <v>15</v>
      </c>
      <c r="AF18" s="2">
        <f t="shared" si="2"/>
        <v>1839.8831385642738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1218.7087576374745</v>
      </c>
      <c r="AL18" s="2">
        <f t="shared" si="2"/>
        <v>976.46415640839973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970.88780986455401</v>
      </c>
      <c r="AQ18" s="16">
        <f t="shared" si="2"/>
        <v>1218.7087576374745</v>
      </c>
      <c r="AR18" s="14">
        <f t="shared" si="2"/>
        <v>1020.6038815117466</v>
      </c>
    </row>
    <row r="19" spans="1:44" ht="15" customHeight="1" thickBot="1" x14ac:dyDescent="0.3">
      <c r="A19" s="4" t="s">
        <v>16</v>
      </c>
      <c r="B19" s="2">
        <v>21122704.999999996</v>
      </c>
      <c r="C19" s="2">
        <v>11443850</v>
      </c>
      <c r="D19" s="2">
        <v>943849.99999999988</v>
      </c>
      <c r="E19" s="2"/>
      <c r="F19" s="2">
        <v>676000</v>
      </c>
      <c r="G19" s="2">
        <v>3983172</v>
      </c>
      <c r="H19" s="2">
        <v>12409456.000000002</v>
      </c>
      <c r="I19" s="2">
        <v>2180100</v>
      </c>
      <c r="J19" s="2">
        <v>0</v>
      </c>
      <c r="K19" s="2"/>
      <c r="L19" s="1">
        <f t="shared" ref="L19" si="3">B19+D19+F19+H19+J19</f>
        <v>35152011</v>
      </c>
      <c r="M19" s="13">
        <f t="shared" ref="M19" si="4">C19+E19+G19+I19+K19</f>
        <v>17607122</v>
      </c>
      <c r="N19" s="22">
        <f>L19+M19</f>
        <v>52759133</v>
      </c>
      <c r="P19" s="4" t="s">
        <v>16</v>
      </c>
      <c r="Q19" s="2">
        <v>4039</v>
      </c>
      <c r="R19" s="2">
        <v>1571</v>
      </c>
      <c r="S19" s="2">
        <v>1277</v>
      </c>
      <c r="T19" s="2">
        <v>0</v>
      </c>
      <c r="U19" s="2">
        <v>515</v>
      </c>
      <c r="V19" s="2">
        <v>1468</v>
      </c>
      <c r="W19" s="2">
        <v>6106</v>
      </c>
      <c r="X19" s="2">
        <v>169</v>
      </c>
      <c r="Y19" s="2">
        <v>1343</v>
      </c>
      <c r="Z19" s="2">
        <v>0</v>
      </c>
      <c r="AA19" s="1">
        <f t="shared" ref="AA19" si="5">Q19+S19+U19+W19+Y19</f>
        <v>13280</v>
      </c>
      <c r="AB19" s="13">
        <f t="shared" ref="AB19" si="6">R19+T19+V19+X19+Z19</f>
        <v>3208</v>
      </c>
      <c r="AC19" s="14">
        <f>AA19+AB19</f>
        <v>16488</v>
      </c>
      <c r="AE19" s="4" t="s">
        <v>16</v>
      </c>
      <c r="AF19" s="2">
        <f t="shared" ref="AF19:AO19" si="7">IFERROR(B19/Q19, "N.A.")</f>
        <v>5229.6868036642727</v>
      </c>
      <c r="AG19" s="2">
        <f t="shared" si="7"/>
        <v>7284.4366645448763</v>
      </c>
      <c r="AH19" s="2">
        <f t="shared" si="7"/>
        <v>739.11511354737661</v>
      </c>
      <c r="AI19" s="2" t="str">
        <f t="shared" si="7"/>
        <v>N.A.</v>
      </c>
      <c r="AJ19" s="2">
        <f t="shared" si="7"/>
        <v>1312.6213592233009</v>
      </c>
      <c r="AK19" s="2">
        <f t="shared" si="7"/>
        <v>2713.3324250681198</v>
      </c>
      <c r="AL19" s="2">
        <f t="shared" si="7"/>
        <v>2032.3380281690145</v>
      </c>
      <c r="AM19" s="2">
        <f t="shared" si="7"/>
        <v>12900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2646.9887801204818</v>
      </c>
      <c r="AQ19" s="16">
        <f t="shared" ref="AQ19" si="9">IFERROR(M19/AB19, "N.A.")</f>
        <v>5488.5043640897757</v>
      </c>
      <c r="AR19" s="14">
        <f t="shared" ref="AR19" si="10">IFERROR(N19/AC19, "N.A.")</f>
        <v>3199.8503760310527</v>
      </c>
    </row>
    <row r="20" spans="1:44" ht="15" customHeight="1" thickBot="1" x14ac:dyDescent="0.3">
      <c r="A20" s="5" t="s">
        <v>0</v>
      </c>
      <c r="B20" s="28">
        <f>B19+C19</f>
        <v>32566554.999999996</v>
      </c>
      <c r="C20" s="30"/>
      <c r="D20" s="28">
        <f>D19+E19</f>
        <v>943849.99999999988</v>
      </c>
      <c r="E20" s="30"/>
      <c r="F20" s="28">
        <f>F19+G19</f>
        <v>4659172</v>
      </c>
      <c r="G20" s="30"/>
      <c r="H20" s="28">
        <f>H19+I19</f>
        <v>14589556.000000002</v>
      </c>
      <c r="I20" s="30"/>
      <c r="J20" s="28">
        <f>J19+K19</f>
        <v>0</v>
      </c>
      <c r="K20" s="30"/>
      <c r="L20" s="28">
        <f>L19+M19</f>
        <v>52759133</v>
      </c>
      <c r="M20" s="29"/>
      <c r="N20" s="23">
        <f>B20+D20+F20+H20+J20</f>
        <v>52759133</v>
      </c>
      <c r="P20" s="5" t="s">
        <v>0</v>
      </c>
      <c r="Q20" s="28">
        <f>Q19+R19</f>
        <v>5610</v>
      </c>
      <c r="R20" s="30"/>
      <c r="S20" s="28">
        <f>S19+T19</f>
        <v>1277</v>
      </c>
      <c r="T20" s="30"/>
      <c r="U20" s="28">
        <f>U19+V19</f>
        <v>1983</v>
      </c>
      <c r="V20" s="30"/>
      <c r="W20" s="28">
        <f>W19+X19</f>
        <v>6275</v>
      </c>
      <c r="X20" s="30"/>
      <c r="Y20" s="28">
        <f>Y19+Z19</f>
        <v>1343</v>
      </c>
      <c r="Z20" s="30"/>
      <c r="AA20" s="28">
        <f>AA19+AB19</f>
        <v>16488</v>
      </c>
      <c r="AB20" s="30"/>
      <c r="AC20" s="24">
        <f>Q20+S20+U20+W20+Y20</f>
        <v>16488</v>
      </c>
      <c r="AE20" s="5" t="s">
        <v>0</v>
      </c>
      <c r="AF20" s="31">
        <f>IFERROR(B20/Q20,"N.A.")</f>
        <v>5805.0900178253114</v>
      </c>
      <c r="AG20" s="32"/>
      <c r="AH20" s="31">
        <f>IFERROR(D20/S20,"N.A.")</f>
        <v>739.11511354737661</v>
      </c>
      <c r="AI20" s="32"/>
      <c r="AJ20" s="31">
        <f>IFERROR(F20/U20,"N.A.")</f>
        <v>2349.557236510338</v>
      </c>
      <c r="AK20" s="32"/>
      <c r="AL20" s="31">
        <f>IFERROR(H20/W20,"N.A.")</f>
        <v>2325.0288446215141</v>
      </c>
      <c r="AM20" s="32"/>
      <c r="AN20" s="31">
        <f>IFERROR(J20/Y20,"N.A.")</f>
        <v>0</v>
      </c>
      <c r="AO20" s="32"/>
      <c r="AP20" s="31">
        <f>IFERROR(L20/AA20,"N.A.")</f>
        <v>3199.8503760310527</v>
      </c>
      <c r="AQ20" s="32"/>
      <c r="AR20" s="17">
        <f>IFERROR(N20/AC20, "N.A.")</f>
        <v>3199.8503760310527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8143770</v>
      </c>
      <c r="C27" s="2"/>
      <c r="D27" s="2">
        <v>0</v>
      </c>
      <c r="E27" s="2"/>
      <c r="F27" s="2">
        <v>676000</v>
      </c>
      <c r="G27" s="2"/>
      <c r="H27" s="2">
        <v>2321140</v>
      </c>
      <c r="I27" s="2"/>
      <c r="J27" s="2">
        <v>0</v>
      </c>
      <c r="K27" s="2"/>
      <c r="L27" s="1">
        <f t="shared" ref="L27:M30" si="11">B27+D27+F27+H27+J27</f>
        <v>11140910</v>
      </c>
      <c r="M27" s="13">
        <f t="shared" si="11"/>
        <v>0</v>
      </c>
      <c r="N27" s="14">
        <f>L27+M27</f>
        <v>11140910</v>
      </c>
      <c r="P27" s="3" t="s">
        <v>12</v>
      </c>
      <c r="Q27" s="2">
        <v>824</v>
      </c>
      <c r="R27" s="2">
        <v>0</v>
      </c>
      <c r="S27" s="2">
        <v>578</v>
      </c>
      <c r="T27" s="2">
        <v>0</v>
      </c>
      <c r="U27" s="2">
        <v>353</v>
      </c>
      <c r="V27" s="2">
        <v>0</v>
      </c>
      <c r="W27" s="2">
        <v>1262</v>
      </c>
      <c r="X27" s="2">
        <v>0</v>
      </c>
      <c r="Y27" s="2">
        <v>169</v>
      </c>
      <c r="Z27" s="2">
        <v>0</v>
      </c>
      <c r="AA27" s="1">
        <f t="shared" ref="AA27:AB30" si="12">Q27+S27+U27+W27+Y27</f>
        <v>3186</v>
      </c>
      <c r="AB27" s="13">
        <f t="shared" si="12"/>
        <v>0</v>
      </c>
      <c r="AC27" s="14">
        <f>AA27+AB27</f>
        <v>3186</v>
      </c>
      <c r="AE27" s="3" t="s">
        <v>12</v>
      </c>
      <c r="AF27" s="2">
        <f t="shared" ref="AF27:AR30" si="13">IFERROR(B27/Q27, "N.A.")</f>
        <v>9883.2160194174758</v>
      </c>
      <c r="AG27" s="2" t="str">
        <f t="shared" si="13"/>
        <v>N.A.</v>
      </c>
      <c r="AH27" s="2">
        <f t="shared" si="13"/>
        <v>0</v>
      </c>
      <c r="AI27" s="2" t="str">
        <f t="shared" si="13"/>
        <v>N.A.</v>
      </c>
      <c r="AJ27" s="2">
        <f t="shared" si="13"/>
        <v>1915.014164305949</v>
      </c>
      <c r="AK27" s="2" t="str">
        <f t="shared" si="13"/>
        <v>N.A.</v>
      </c>
      <c r="AL27" s="2">
        <f t="shared" si="13"/>
        <v>1839.2551505546751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3496.8330194601381</v>
      </c>
      <c r="AQ27" s="16" t="str">
        <f t="shared" si="13"/>
        <v>N.A.</v>
      </c>
      <c r="AR27" s="14">
        <f t="shared" si="13"/>
        <v>3496.8330194601381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6516580</v>
      </c>
      <c r="C29" s="2">
        <v>8329800.0000000009</v>
      </c>
      <c r="D29" s="2">
        <v>197800</v>
      </c>
      <c r="E29" s="2"/>
      <c r="F29" s="2"/>
      <c r="G29" s="2">
        <v>2786400</v>
      </c>
      <c r="H29" s="2"/>
      <c r="I29" s="2"/>
      <c r="J29" s="2"/>
      <c r="K29" s="2"/>
      <c r="L29" s="1">
        <f t="shared" si="11"/>
        <v>6714380</v>
      </c>
      <c r="M29" s="13">
        <f t="shared" si="11"/>
        <v>11116200</v>
      </c>
      <c r="N29" s="14">
        <f>L29+M29</f>
        <v>17830580</v>
      </c>
      <c r="P29" s="3" t="s">
        <v>14</v>
      </c>
      <c r="Q29" s="2">
        <v>924</v>
      </c>
      <c r="R29" s="2">
        <v>986</v>
      </c>
      <c r="S29" s="2">
        <v>184</v>
      </c>
      <c r="T29" s="2">
        <v>0</v>
      </c>
      <c r="U29" s="2">
        <v>0</v>
      </c>
      <c r="V29" s="2">
        <v>324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1108</v>
      </c>
      <c r="AB29" s="13">
        <f t="shared" si="12"/>
        <v>1310</v>
      </c>
      <c r="AC29" s="14">
        <f>AA29+AB29</f>
        <v>2418</v>
      </c>
      <c r="AE29" s="3" t="s">
        <v>14</v>
      </c>
      <c r="AF29" s="2">
        <f t="shared" si="13"/>
        <v>7052.575757575758</v>
      </c>
      <c r="AG29" s="2">
        <f t="shared" si="13"/>
        <v>8448.0730223123737</v>
      </c>
      <c r="AH29" s="2">
        <f t="shared" si="13"/>
        <v>1075</v>
      </c>
      <c r="AI29" s="2" t="str">
        <f t="shared" si="13"/>
        <v>N.A.</v>
      </c>
      <c r="AJ29" s="2" t="str">
        <f t="shared" si="13"/>
        <v>N.A.</v>
      </c>
      <c r="AK29" s="2">
        <f t="shared" si="13"/>
        <v>8600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6059.9097472924186</v>
      </c>
      <c r="AQ29" s="16">
        <f t="shared" si="13"/>
        <v>8485.6488549618316</v>
      </c>
      <c r="AR29" s="14">
        <f t="shared" si="13"/>
        <v>7374.1025641025644</v>
      </c>
    </row>
    <row r="30" spans="1:44" ht="15" customHeight="1" thickBot="1" x14ac:dyDescent="0.3">
      <c r="A30" s="3" t="s">
        <v>15</v>
      </c>
      <c r="B30" s="2">
        <v>811410</v>
      </c>
      <c r="C30" s="2"/>
      <c r="D30" s="2"/>
      <c r="E30" s="2"/>
      <c r="F30" s="2"/>
      <c r="G30" s="2">
        <v>1196771.9999999998</v>
      </c>
      <c r="H30" s="2">
        <v>2301394</v>
      </c>
      <c r="I30" s="2"/>
      <c r="J30" s="2">
        <v>0</v>
      </c>
      <c r="K30" s="2"/>
      <c r="L30" s="1">
        <f t="shared" si="11"/>
        <v>3112804</v>
      </c>
      <c r="M30" s="13">
        <f t="shared" si="11"/>
        <v>1196771.9999999998</v>
      </c>
      <c r="N30" s="14">
        <f>L30+M30</f>
        <v>4309576</v>
      </c>
      <c r="P30" s="3" t="s">
        <v>15</v>
      </c>
      <c r="Q30" s="2">
        <v>430</v>
      </c>
      <c r="R30" s="2">
        <v>0</v>
      </c>
      <c r="S30" s="2">
        <v>0</v>
      </c>
      <c r="T30" s="2">
        <v>0</v>
      </c>
      <c r="U30" s="2">
        <v>0</v>
      </c>
      <c r="V30" s="2">
        <v>890</v>
      </c>
      <c r="W30" s="2">
        <v>2578</v>
      </c>
      <c r="X30" s="2">
        <v>0</v>
      </c>
      <c r="Y30" s="2">
        <v>184</v>
      </c>
      <c r="Z30" s="2">
        <v>0</v>
      </c>
      <c r="AA30" s="1">
        <f t="shared" si="12"/>
        <v>3192</v>
      </c>
      <c r="AB30" s="13">
        <f t="shared" si="12"/>
        <v>890</v>
      </c>
      <c r="AC30" s="22">
        <f>AA30+AB30</f>
        <v>4082</v>
      </c>
      <c r="AE30" s="3" t="s">
        <v>15</v>
      </c>
      <c r="AF30" s="2">
        <f t="shared" si="13"/>
        <v>1887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1344.687640449438</v>
      </c>
      <c r="AL30" s="2">
        <f t="shared" si="13"/>
        <v>892.70519782777342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975.18922305764409</v>
      </c>
      <c r="AQ30" s="16">
        <f t="shared" si="13"/>
        <v>1344.687640449438</v>
      </c>
      <c r="AR30" s="14">
        <f t="shared" si="13"/>
        <v>1055.751102400784</v>
      </c>
    </row>
    <row r="31" spans="1:44" ht="15" customHeight="1" thickBot="1" x14ac:dyDescent="0.3">
      <c r="A31" s="4" t="s">
        <v>16</v>
      </c>
      <c r="B31" s="2">
        <v>15471759.999999996</v>
      </c>
      <c r="C31" s="2">
        <v>8329800.0000000009</v>
      </c>
      <c r="D31" s="2">
        <v>197800</v>
      </c>
      <c r="E31" s="2"/>
      <c r="F31" s="2">
        <v>676000</v>
      </c>
      <c r="G31" s="2">
        <v>3983172.0000000005</v>
      </c>
      <c r="H31" s="2">
        <v>4622534.0000000009</v>
      </c>
      <c r="I31" s="2"/>
      <c r="J31" s="2">
        <v>0</v>
      </c>
      <c r="K31" s="2"/>
      <c r="L31" s="1">
        <f t="shared" ref="L31" si="14">B31+D31+F31+H31+J31</f>
        <v>20968093.999999996</v>
      </c>
      <c r="M31" s="13">
        <f t="shared" ref="M31" si="15">C31+E31+G31+I31+K31</f>
        <v>12312972.000000002</v>
      </c>
      <c r="N31" s="22">
        <f>L31+M31</f>
        <v>33281066</v>
      </c>
      <c r="P31" s="4" t="s">
        <v>16</v>
      </c>
      <c r="Q31" s="2">
        <v>2178</v>
      </c>
      <c r="R31" s="2">
        <v>986</v>
      </c>
      <c r="S31" s="2">
        <v>762</v>
      </c>
      <c r="T31" s="2">
        <v>0</v>
      </c>
      <c r="U31" s="2">
        <v>353</v>
      </c>
      <c r="V31" s="2">
        <v>1214</v>
      </c>
      <c r="W31" s="2">
        <v>3840</v>
      </c>
      <c r="X31" s="2">
        <v>0</v>
      </c>
      <c r="Y31" s="2">
        <v>353</v>
      </c>
      <c r="Z31" s="2">
        <v>0</v>
      </c>
      <c r="AA31" s="1">
        <f t="shared" ref="AA31" si="16">Q31+S31+U31+W31+Y31</f>
        <v>7486</v>
      </c>
      <c r="AB31" s="13">
        <f t="shared" ref="AB31" si="17">R31+T31+V31+X31+Z31</f>
        <v>2200</v>
      </c>
      <c r="AC31" s="14">
        <f>AA31+AB31</f>
        <v>9686</v>
      </c>
      <c r="AE31" s="4" t="s">
        <v>16</v>
      </c>
      <c r="AF31" s="2">
        <f t="shared" ref="AF31:AO31" si="18">IFERROR(B31/Q31, "N.A.")</f>
        <v>7103.6547291092729</v>
      </c>
      <c r="AG31" s="2">
        <f t="shared" si="18"/>
        <v>8448.0730223123737</v>
      </c>
      <c r="AH31" s="2">
        <f t="shared" si="18"/>
        <v>259.5800524934383</v>
      </c>
      <c r="AI31" s="2" t="str">
        <f t="shared" si="18"/>
        <v>N.A.</v>
      </c>
      <c r="AJ31" s="2">
        <f t="shared" si="18"/>
        <v>1915.014164305949</v>
      </c>
      <c r="AK31" s="2">
        <f t="shared" si="18"/>
        <v>3281.031301482702</v>
      </c>
      <c r="AL31" s="2">
        <f t="shared" si="18"/>
        <v>1203.7848958333336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2800.9743521239643</v>
      </c>
      <c r="AQ31" s="16">
        <f t="shared" ref="AQ31" si="20">IFERROR(M31/AB31, "N.A.")</f>
        <v>5596.8054545454552</v>
      </c>
      <c r="AR31" s="14">
        <f t="shared" ref="AR31" si="21">IFERROR(N31/AC31, "N.A.")</f>
        <v>3435.9969027462316</v>
      </c>
    </row>
    <row r="32" spans="1:44" ht="15" customHeight="1" thickBot="1" x14ac:dyDescent="0.3">
      <c r="A32" s="5" t="s">
        <v>0</v>
      </c>
      <c r="B32" s="28">
        <f>B31+C31</f>
        <v>23801559.999999996</v>
      </c>
      <c r="C32" s="30"/>
      <c r="D32" s="28">
        <f>D31+E31</f>
        <v>197800</v>
      </c>
      <c r="E32" s="30"/>
      <c r="F32" s="28">
        <f>F31+G31</f>
        <v>4659172</v>
      </c>
      <c r="G32" s="30"/>
      <c r="H32" s="28">
        <f>H31+I31</f>
        <v>4622534.0000000009</v>
      </c>
      <c r="I32" s="30"/>
      <c r="J32" s="28">
        <f>J31+K31</f>
        <v>0</v>
      </c>
      <c r="K32" s="30"/>
      <c r="L32" s="28">
        <f>L31+M31</f>
        <v>33281066</v>
      </c>
      <c r="M32" s="29"/>
      <c r="N32" s="23">
        <f>B32+D32+F32+H32+J32</f>
        <v>33281065.999999996</v>
      </c>
      <c r="P32" s="5" t="s">
        <v>0</v>
      </c>
      <c r="Q32" s="28">
        <f>Q31+R31</f>
        <v>3164</v>
      </c>
      <c r="R32" s="30"/>
      <c r="S32" s="28">
        <f>S31+T31</f>
        <v>762</v>
      </c>
      <c r="T32" s="30"/>
      <c r="U32" s="28">
        <f>U31+V31</f>
        <v>1567</v>
      </c>
      <c r="V32" s="30"/>
      <c r="W32" s="28">
        <f>W31+X31</f>
        <v>3840</v>
      </c>
      <c r="X32" s="30"/>
      <c r="Y32" s="28">
        <f>Y31+Z31</f>
        <v>353</v>
      </c>
      <c r="Z32" s="30"/>
      <c r="AA32" s="28">
        <f>AA31+AB31</f>
        <v>9686</v>
      </c>
      <c r="AB32" s="30"/>
      <c r="AC32" s="24">
        <f>Q32+S32+U32+W32+Y32</f>
        <v>9686</v>
      </c>
      <c r="AE32" s="5" t="s">
        <v>0</v>
      </c>
      <c r="AF32" s="31">
        <f>IFERROR(B32/Q32,"N.A.")</f>
        <v>7522.6169405815408</v>
      </c>
      <c r="AG32" s="32"/>
      <c r="AH32" s="31">
        <f>IFERROR(D32/S32,"N.A.")</f>
        <v>259.5800524934383</v>
      </c>
      <c r="AI32" s="32"/>
      <c r="AJ32" s="31">
        <f>IFERROR(F32/U32,"N.A.")</f>
        <v>2973.3069559668156</v>
      </c>
      <c r="AK32" s="32"/>
      <c r="AL32" s="31">
        <f>IFERROR(H32/W32,"N.A.")</f>
        <v>1203.7848958333336</v>
      </c>
      <c r="AM32" s="32"/>
      <c r="AN32" s="31">
        <f>IFERROR(J32/Y32,"N.A.")</f>
        <v>0</v>
      </c>
      <c r="AO32" s="32"/>
      <c r="AP32" s="31">
        <f>IFERROR(L32/AA32,"N.A.")</f>
        <v>3435.9969027462316</v>
      </c>
      <c r="AQ32" s="32"/>
      <c r="AR32" s="17">
        <f>IFERROR(N32/AC32, "N.A.")</f>
        <v>3435.9969027462312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2724265</v>
      </c>
      <c r="C39" s="2"/>
      <c r="D39" s="2">
        <v>746050</v>
      </c>
      <c r="E39" s="2"/>
      <c r="F39" s="2">
        <v>0</v>
      </c>
      <c r="G39" s="2"/>
      <c r="H39" s="2">
        <v>7391322.0000000019</v>
      </c>
      <c r="I39" s="2"/>
      <c r="J39" s="2">
        <v>0</v>
      </c>
      <c r="K39" s="2"/>
      <c r="L39" s="1">
        <f t="shared" ref="L39:M42" si="22">B39+D39+F39+H39+J39</f>
        <v>10861637.000000002</v>
      </c>
      <c r="M39" s="13">
        <f t="shared" si="22"/>
        <v>0</v>
      </c>
      <c r="N39" s="14">
        <f>L39+M39</f>
        <v>10861637.000000002</v>
      </c>
      <c r="P39" s="3" t="s">
        <v>12</v>
      </c>
      <c r="Q39" s="2">
        <v>783</v>
      </c>
      <c r="R39" s="2">
        <v>0</v>
      </c>
      <c r="S39" s="2">
        <v>515</v>
      </c>
      <c r="T39" s="2">
        <v>0</v>
      </c>
      <c r="U39" s="2">
        <v>162</v>
      </c>
      <c r="V39" s="2">
        <v>0</v>
      </c>
      <c r="W39" s="2">
        <v>2082</v>
      </c>
      <c r="X39" s="2">
        <v>0</v>
      </c>
      <c r="Y39" s="2">
        <v>530</v>
      </c>
      <c r="Z39" s="2">
        <v>0</v>
      </c>
      <c r="AA39" s="1">
        <f t="shared" ref="AA39:AB42" si="23">Q39+S39+U39+W39+Y39</f>
        <v>4072</v>
      </c>
      <c r="AB39" s="13">
        <f t="shared" si="23"/>
        <v>0</v>
      </c>
      <c r="AC39" s="14">
        <f>AA39+AB39</f>
        <v>4072</v>
      </c>
      <c r="AE39" s="3" t="s">
        <v>12</v>
      </c>
      <c r="AF39" s="2">
        <f t="shared" ref="AF39:AR42" si="24">IFERROR(B39/Q39, "N.A.")</f>
        <v>3479.2656449553001</v>
      </c>
      <c r="AG39" s="2" t="str">
        <f t="shared" si="24"/>
        <v>N.A.</v>
      </c>
      <c r="AH39" s="2">
        <f t="shared" si="24"/>
        <v>1448.6407766990292</v>
      </c>
      <c r="AI39" s="2" t="str">
        <f t="shared" si="24"/>
        <v>N.A.</v>
      </c>
      <c r="AJ39" s="2">
        <f t="shared" si="24"/>
        <v>0</v>
      </c>
      <c r="AK39" s="2" t="str">
        <f t="shared" si="24"/>
        <v>N.A.</v>
      </c>
      <c r="AL39" s="2">
        <f t="shared" si="24"/>
        <v>3550.1066282420757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2667.3961198428296</v>
      </c>
      <c r="AQ39" s="16" t="str">
        <f t="shared" si="24"/>
        <v>N.A.</v>
      </c>
      <c r="AR39" s="14">
        <f t="shared" si="24"/>
        <v>2667.3961198428296</v>
      </c>
    </row>
    <row r="40" spans="1:44" ht="15" customHeight="1" thickBot="1" x14ac:dyDescent="0.3">
      <c r="A40" s="3" t="s">
        <v>13</v>
      </c>
      <c r="B40" s="2">
        <v>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169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169</v>
      </c>
      <c r="AB40" s="13">
        <f t="shared" si="23"/>
        <v>0</v>
      </c>
      <c r="AC40" s="14">
        <f>AA40+AB40</f>
        <v>169</v>
      </c>
      <c r="AE40" s="3" t="s">
        <v>13</v>
      </c>
      <c r="AF40" s="2">
        <f t="shared" si="24"/>
        <v>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0</v>
      </c>
      <c r="AQ40" s="16" t="str">
        <f t="shared" si="24"/>
        <v>N.A.</v>
      </c>
      <c r="AR40" s="14">
        <f t="shared" si="24"/>
        <v>0</v>
      </c>
    </row>
    <row r="41" spans="1:44" ht="15" customHeight="1" thickBot="1" x14ac:dyDescent="0.3">
      <c r="A41" s="3" t="s">
        <v>14</v>
      </c>
      <c r="B41" s="2">
        <v>2635999.9999999995</v>
      </c>
      <c r="C41" s="2">
        <v>3114049.9999999995</v>
      </c>
      <c r="D41" s="2"/>
      <c r="E41" s="2"/>
      <c r="F41" s="2"/>
      <c r="G41" s="2">
        <v>0</v>
      </c>
      <c r="H41" s="2"/>
      <c r="I41" s="2">
        <v>2180100</v>
      </c>
      <c r="J41" s="2">
        <v>0</v>
      </c>
      <c r="K41" s="2"/>
      <c r="L41" s="1">
        <f t="shared" si="22"/>
        <v>2635999.9999999995</v>
      </c>
      <c r="M41" s="13">
        <f t="shared" si="22"/>
        <v>5294150</v>
      </c>
      <c r="N41" s="14">
        <f>L41+M41</f>
        <v>7930150</v>
      </c>
      <c r="P41" s="3" t="s">
        <v>14</v>
      </c>
      <c r="Q41" s="2">
        <v>740</v>
      </c>
      <c r="R41" s="2">
        <v>585</v>
      </c>
      <c r="S41" s="2">
        <v>0</v>
      </c>
      <c r="T41" s="2">
        <v>0</v>
      </c>
      <c r="U41" s="2">
        <v>0</v>
      </c>
      <c r="V41" s="2">
        <v>162</v>
      </c>
      <c r="W41" s="2">
        <v>0</v>
      </c>
      <c r="X41" s="2">
        <v>169</v>
      </c>
      <c r="Y41" s="2">
        <v>92</v>
      </c>
      <c r="Z41" s="2">
        <v>0</v>
      </c>
      <c r="AA41" s="1">
        <f t="shared" si="23"/>
        <v>832</v>
      </c>
      <c r="AB41" s="13">
        <f t="shared" si="23"/>
        <v>916</v>
      </c>
      <c r="AC41" s="14">
        <f>AA41+AB41</f>
        <v>1748</v>
      </c>
      <c r="AE41" s="3" t="s">
        <v>14</v>
      </c>
      <c r="AF41" s="2">
        <f t="shared" si="24"/>
        <v>3562.1621621621616</v>
      </c>
      <c r="AG41" s="2">
        <f t="shared" si="24"/>
        <v>5323.1623931623926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12900</v>
      </c>
      <c r="AN41" s="2">
        <f t="shared" si="24"/>
        <v>0</v>
      </c>
      <c r="AO41" s="2" t="str">
        <f t="shared" si="24"/>
        <v>N.A.</v>
      </c>
      <c r="AP41" s="15">
        <f t="shared" si="24"/>
        <v>3168.26923076923</v>
      </c>
      <c r="AQ41" s="16">
        <f t="shared" si="24"/>
        <v>5779.639737991266</v>
      </c>
      <c r="AR41" s="14">
        <f t="shared" si="24"/>
        <v>4536.699084668192</v>
      </c>
    </row>
    <row r="42" spans="1:44" ht="15" customHeight="1" thickBot="1" x14ac:dyDescent="0.3">
      <c r="A42" s="3" t="s">
        <v>15</v>
      </c>
      <c r="B42" s="2">
        <v>290680</v>
      </c>
      <c r="C42" s="2"/>
      <c r="D42" s="2"/>
      <c r="E42" s="2"/>
      <c r="F42" s="2"/>
      <c r="G42" s="2">
        <v>0</v>
      </c>
      <c r="H42" s="2">
        <v>395600</v>
      </c>
      <c r="I42" s="2"/>
      <c r="J42" s="2">
        <v>0</v>
      </c>
      <c r="K42" s="2"/>
      <c r="L42" s="1">
        <f t="shared" si="22"/>
        <v>686280</v>
      </c>
      <c r="M42" s="13">
        <f t="shared" si="22"/>
        <v>0</v>
      </c>
      <c r="N42" s="14">
        <f>L42+M42</f>
        <v>686280</v>
      </c>
      <c r="P42" s="3" t="s">
        <v>15</v>
      </c>
      <c r="Q42" s="2">
        <v>169</v>
      </c>
      <c r="R42" s="2">
        <v>0</v>
      </c>
      <c r="S42" s="2">
        <v>0</v>
      </c>
      <c r="T42" s="2">
        <v>0</v>
      </c>
      <c r="U42" s="2">
        <v>0</v>
      </c>
      <c r="V42" s="2">
        <v>92</v>
      </c>
      <c r="W42" s="2">
        <v>184</v>
      </c>
      <c r="X42" s="2">
        <v>0</v>
      </c>
      <c r="Y42" s="2">
        <v>368</v>
      </c>
      <c r="Z42" s="2">
        <v>0</v>
      </c>
      <c r="AA42" s="1">
        <f t="shared" si="23"/>
        <v>721</v>
      </c>
      <c r="AB42" s="13">
        <f t="shared" si="23"/>
        <v>92</v>
      </c>
      <c r="AC42" s="14">
        <f>AA42+AB42</f>
        <v>813</v>
      </c>
      <c r="AE42" s="3" t="s">
        <v>15</v>
      </c>
      <c r="AF42" s="2">
        <f t="shared" si="24"/>
        <v>1720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0</v>
      </c>
      <c r="AL42" s="2">
        <f t="shared" si="24"/>
        <v>2150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951.84466019417471</v>
      </c>
      <c r="AQ42" s="16">
        <f t="shared" si="24"/>
        <v>0</v>
      </c>
      <c r="AR42" s="14">
        <f t="shared" si="24"/>
        <v>844.13284132841329</v>
      </c>
    </row>
    <row r="43" spans="1:44" ht="15" customHeight="1" thickBot="1" x14ac:dyDescent="0.3">
      <c r="A43" s="4" t="s">
        <v>16</v>
      </c>
      <c r="B43" s="2">
        <v>5650945</v>
      </c>
      <c r="C43" s="2">
        <v>3114049.9999999995</v>
      </c>
      <c r="D43" s="2">
        <v>746050</v>
      </c>
      <c r="E43" s="2"/>
      <c r="F43" s="2">
        <v>0</v>
      </c>
      <c r="G43" s="2">
        <v>0</v>
      </c>
      <c r="H43" s="2">
        <v>7786922</v>
      </c>
      <c r="I43" s="2">
        <v>2180100</v>
      </c>
      <c r="J43" s="2">
        <v>0</v>
      </c>
      <c r="K43" s="2"/>
      <c r="L43" s="1">
        <f t="shared" ref="L43" si="25">B43+D43+F43+H43+J43</f>
        <v>14183917</v>
      </c>
      <c r="M43" s="13">
        <f t="shared" ref="M43" si="26">C43+E43+G43+I43+K43</f>
        <v>5294150</v>
      </c>
      <c r="N43" s="22">
        <f>L43+M43</f>
        <v>19478067</v>
      </c>
      <c r="P43" s="4" t="s">
        <v>16</v>
      </c>
      <c r="Q43" s="2">
        <v>1861</v>
      </c>
      <c r="R43" s="2">
        <v>585</v>
      </c>
      <c r="S43" s="2">
        <v>515</v>
      </c>
      <c r="T43" s="2">
        <v>0</v>
      </c>
      <c r="U43" s="2">
        <v>162</v>
      </c>
      <c r="V43" s="2">
        <v>254</v>
      </c>
      <c r="W43" s="2">
        <v>2266</v>
      </c>
      <c r="X43" s="2">
        <v>169</v>
      </c>
      <c r="Y43" s="2">
        <v>990</v>
      </c>
      <c r="Z43" s="2">
        <v>0</v>
      </c>
      <c r="AA43" s="1">
        <f t="shared" ref="AA43" si="27">Q43+S43+U43+W43+Y43</f>
        <v>5794</v>
      </c>
      <c r="AB43" s="13">
        <f t="shared" ref="AB43" si="28">R43+T43+V43+X43+Z43</f>
        <v>1008</v>
      </c>
      <c r="AC43" s="22">
        <f>AA43+AB43</f>
        <v>6802</v>
      </c>
      <c r="AE43" s="4" t="s">
        <v>16</v>
      </c>
      <c r="AF43" s="2">
        <f t="shared" ref="AF43:AO43" si="29">IFERROR(B43/Q43, "N.A.")</f>
        <v>3036.5099408919937</v>
      </c>
      <c r="AG43" s="2">
        <f t="shared" si="29"/>
        <v>5323.1623931623926</v>
      </c>
      <c r="AH43" s="2">
        <f t="shared" si="29"/>
        <v>1448.6407766990292</v>
      </c>
      <c r="AI43" s="2" t="str">
        <f t="shared" si="29"/>
        <v>N.A.</v>
      </c>
      <c r="AJ43" s="2">
        <f t="shared" si="29"/>
        <v>0</v>
      </c>
      <c r="AK43" s="2">
        <f t="shared" si="29"/>
        <v>0</v>
      </c>
      <c r="AL43" s="2">
        <f t="shared" si="29"/>
        <v>3436.4174757281553</v>
      </c>
      <c r="AM43" s="2">
        <f t="shared" si="29"/>
        <v>12900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2448.0353814290647</v>
      </c>
      <c r="AQ43" s="16">
        <f t="shared" ref="AQ43" si="31">IFERROR(M43/AB43, "N.A.")</f>
        <v>5252.1329365079364</v>
      </c>
      <c r="AR43" s="14">
        <f t="shared" ref="AR43" si="32">IFERROR(N43/AC43, "N.A.")</f>
        <v>2863.5793884151722</v>
      </c>
    </row>
    <row r="44" spans="1:44" ht="15" customHeight="1" thickBot="1" x14ac:dyDescent="0.3">
      <c r="A44" s="5" t="s">
        <v>0</v>
      </c>
      <c r="B44" s="28">
        <f>B43+C43</f>
        <v>8764995</v>
      </c>
      <c r="C44" s="30"/>
      <c r="D44" s="28">
        <f>D43+E43</f>
        <v>746050</v>
      </c>
      <c r="E44" s="30"/>
      <c r="F44" s="28">
        <f>F43+G43</f>
        <v>0</v>
      </c>
      <c r="G44" s="30"/>
      <c r="H44" s="28">
        <f>H43+I43</f>
        <v>9967022</v>
      </c>
      <c r="I44" s="30"/>
      <c r="J44" s="28">
        <f>J43+K43</f>
        <v>0</v>
      </c>
      <c r="K44" s="30"/>
      <c r="L44" s="28">
        <f>L43+M43</f>
        <v>19478067</v>
      </c>
      <c r="M44" s="29"/>
      <c r="N44" s="23">
        <f>B44+D44+F44+H44+J44</f>
        <v>19478067</v>
      </c>
      <c r="P44" s="5" t="s">
        <v>0</v>
      </c>
      <c r="Q44" s="28">
        <f>Q43+R43</f>
        <v>2446</v>
      </c>
      <c r="R44" s="30"/>
      <c r="S44" s="28">
        <f>S43+T43</f>
        <v>515</v>
      </c>
      <c r="T44" s="30"/>
      <c r="U44" s="28">
        <f>U43+V43</f>
        <v>416</v>
      </c>
      <c r="V44" s="30"/>
      <c r="W44" s="28">
        <f>W43+X43</f>
        <v>2435</v>
      </c>
      <c r="X44" s="30"/>
      <c r="Y44" s="28">
        <f>Y43+Z43</f>
        <v>990</v>
      </c>
      <c r="Z44" s="30"/>
      <c r="AA44" s="28">
        <f>AA43+AB43</f>
        <v>6802</v>
      </c>
      <c r="AB44" s="29"/>
      <c r="AC44" s="23">
        <f>Q44+S44+U44+W44+Y44</f>
        <v>6802</v>
      </c>
      <c r="AE44" s="5" t="s">
        <v>0</v>
      </c>
      <c r="AF44" s="31">
        <f>IFERROR(B44/Q44,"N.A.")</f>
        <v>3583.3994276369581</v>
      </c>
      <c r="AG44" s="32"/>
      <c r="AH44" s="31">
        <f>IFERROR(D44/S44,"N.A.")</f>
        <v>1448.6407766990292</v>
      </c>
      <c r="AI44" s="32"/>
      <c r="AJ44" s="31">
        <f>IFERROR(F44/U44,"N.A.")</f>
        <v>0</v>
      </c>
      <c r="AK44" s="32"/>
      <c r="AL44" s="31">
        <f>IFERROR(H44/W44,"N.A.")</f>
        <v>4093.2328542094456</v>
      </c>
      <c r="AM44" s="32"/>
      <c r="AN44" s="31">
        <f>IFERROR(J44/Y44,"N.A.")</f>
        <v>0</v>
      </c>
      <c r="AO44" s="32"/>
      <c r="AP44" s="31">
        <f>IFERROR(L44/AA44,"N.A.")</f>
        <v>2863.5793884151722</v>
      </c>
      <c r="AQ44" s="32"/>
      <c r="AR44" s="17">
        <f>IFERROR(N44/AC44, "N.A.")</f>
        <v>2863.5793884151722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1934999.9999999998</v>
      </c>
      <c r="C15" s="2"/>
      <c r="D15" s="2">
        <v>812700</v>
      </c>
      <c r="E15" s="2"/>
      <c r="F15" s="2">
        <v>3867000</v>
      </c>
      <c r="G15" s="2"/>
      <c r="H15" s="2">
        <v>8590200</v>
      </c>
      <c r="I15" s="2"/>
      <c r="J15" s="2">
        <v>0</v>
      </c>
      <c r="K15" s="2"/>
      <c r="L15" s="1">
        <f t="shared" ref="L15:M18" si="0">B15+D15+F15+H15+J15</f>
        <v>15204900</v>
      </c>
      <c r="M15" s="13">
        <f t="shared" si="0"/>
        <v>0</v>
      </c>
      <c r="N15" s="14">
        <f>L15+M15</f>
        <v>15204900</v>
      </c>
      <c r="P15" s="3" t="s">
        <v>12</v>
      </c>
      <c r="Q15" s="2">
        <v>195</v>
      </c>
      <c r="R15" s="2">
        <v>0</v>
      </c>
      <c r="S15" s="2">
        <v>90</v>
      </c>
      <c r="T15" s="2">
        <v>0</v>
      </c>
      <c r="U15" s="2">
        <v>255</v>
      </c>
      <c r="V15" s="2">
        <v>0</v>
      </c>
      <c r="W15" s="2">
        <v>1035</v>
      </c>
      <c r="X15" s="2">
        <v>0</v>
      </c>
      <c r="Y15" s="2">
        <v>180</v>
      </c>
      <c r="Z15" s="2">
        <v>0</v>
      </c>
      <c r="AA15" s="1">
        <f t="shared" ref="AA15:AA18" si="1">Q15+S15+U15+W15+Y15</f>
        <v>1755</v>
      </c>
      <c r="AB15" s="13">
        <f t="shared" ref="AB15:AB18" si="2">R15+T15+V15+X15+Z15</f>
        <v>0</v>
      </c>
      <c r="AC15" s="14">
        <f>AA15+AB15</f>
        <v>1755</v>
      </c>
      <c r="AE15" s="3" t="s">
        <v>12</v>
      </c>
      <c r="AF15" s="2">
        <f t="shared" ref="AF15:AR18" si="3">IFERROR(B15/Q15, "N.A.")</f>
        <v>9923.076923076922</v>
      </c>
      <c r="AG15" s="2" t="str">
        <f t="shared" si="3"/>
        <v>N.A.</v>
      </c>
      <c r="AH15" s="2">
        <f t="shared" si="3"/>
        <v>9030</v>
      </c>
      <c r="AI15" s="2" t="str">
        <f t="shared" si="3"/>
        <v>N.A.</v>
      </c>
      <c r="AJ15" s="2">
        <f t="shared" si="3"/>
        <v>15164.705882352941</v>
      </c>
      <c r="AK15" s="2" t="str">
        <f t="shared" si="3"/>
        <v>N.A.</v>
      </c>
      <c r="AL15" s="2">
        <f t="shared" si="3"/>
        <v>8299.710144927536</v>
      </c>
      <c r="AM15" s="2" t="str">
        <f t="shared" si="3"/>
        <v>N.A.</v>
      </c>
      <c r="AN15" s="2">
        <f t="shared" si="3"/>
        <v>0</v>
      </c>
      <c r="AO15" s="2" t="str">
        <f t="shared" si="3"/>
        <v>N.A.</v>
      </c>
      <c r="AP15" s="15">
        <f t="shared" si="3"/>
        <v>8663.7606837606836</v>
      </c>
      <c r="AQ15" s="16" t="str">
        <f t="shared" si="3"/>
        <v>N.A.</v>
      </c>
      <c r="AR15" s="14">
        <f t="shared" si="3"/>
        <v>8663.7606837606836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>
        <v>10947000</v>
      </c>
      <c r="C17" s="2">
        <v>50720999.999999993</v>
      </c>
      <c r="D17" s="2">
        <v>2467500</v>
      </c>
      <c r="E17" s="2"/>
      <c r="F17" s="2"/>
      <c r="G17" s="2">
        <v>5081999.9999999991</v>
      </c>
      <c r="H17" s="2"/>
      <c r="I17" s="2">
        <v>9600000</v>
      </c>
      <c r="J17" s="2"/>
      <c r="K17" s="2"/>
      <c r="L17" s="1">
        <f t="shared" si="0"/>
        <v>13414500</v>
      </c>
      <c r="M17" s="13">
        <f t="shared" si="0"/>
        <v>65402999.999999993</v>
      </c>
      <c r="N17" s="14">
        <f>L17+M17</f>
        <v>78817500</v>
      </c>
      <c r="P17" s="3" t="s">
        <v>14</v>
      </c>
      <c r="Q17" s="2">
        <v>1182</v>
      </c>
      <c r="R17" s="2">
        <v>3948</v>
      </c>
      <c r="S17" s="2">
        <v>225</v>
      </c>
      <c r="T17" s="2">
        <v>0</v>
      </c>
      <c r="U17" s="2">
        <v>0</v>
      </c>
      <c r="V17" s="2">
        <v>366</v>
      </c>
      <c r="W17" s="2">
        <v>0</v>
      </c>
      <c r="X17" s="2">
        <v>120</v>
      </c>
      <c r="Y17" s="2">
        <v>0</v>
      </c>
      <c r="Z17" s="2">
        <v>0</v>
      </c>
      <c r="AA17" s="1">
        <f t="shared" si="1"/>
        <v>1407</v>
      </c>
      <c r="AB17" s="13">
        <f t="shared" si="2"/>
        <v>4434</v>
      </c>
      <c r="AC17" s="14">
        <f>AA17+AB17</f>
        <v>5841</v>
      </c>
      <c r="AE17" s="3" t="s">
        <v>14</v>
      </c>
      <c r="AF17" s="2">
        <f t="shared" si="3"/>
        <v>9261.4213197969548</v>
      </c>
      <c r="AG17" s="2">
        <f t="shared" si="3"/>
        <v>12847.264437689968</v>
      </c>
      <c r="AH17" s="2">
        <f t="shared" si="3"/>
        <v>10966.666666666666</v>
      </c>
      <c r="AI17" s="2" t="str">
        <f t="shared" si="3"/>
        <v>N.A.</v>
      </c>
      <c r="AJ17" s="2" t="str">
        <f t="shared" si="3"/>
        <v>N.A.</v>
      </c>
      <c r="AK17" s="2">
        <f t="shared" si="3"/>
        <v>13885.245901639342</v>
      </c>
      <c r="AL17" s="2" t="str">
        <f t="shared" si="3"/>
        <v>N.A.</v>
      </c>
      <c r="AM17" s="2">
        <f t="shared" si="3"/>
        <v>80000</v>
      </c>
      <c r="AN17" s="2" t="str">
        <f t="shared" si="3"/>
        <v>N.A.</v>
      </c>
      <c r="AO17" s="2" t="str">
        <f t="shared" si="3"/>
        <v>N.A.</v>
      </c>
      <c r="AP17" s="15">
        <f t="shared" si="3"/>
        <v>9534.1151385927496</v>
      </c>
      <c r="AQ17" s="16">
        <f t="shared" si="3"/>
        <v>14750.338294993233</v>
      </c>
      <c r="AR17" s="14">
        <f t="shared" si="3"/>
        <v>13493.836671802774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90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2"/>
        <v>90</v>
      </c>
      <c r="AC18" s="22">
        <f>AA18+AB18</f>
        <v>90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>
        <f t="shared" si="3"/>
        <v>0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>
        <f t="shared" si="3"/>
        <v>0</v>
      </c>
      <c r="AR18" s="14">
        <f t="shared" si="3"/>
        <v>0</v>
      </c>
    </row>
    <row r="19" spans="1:44" ht="15" customHeight="1" thickBot="1" x14ac:dyDescent="0.3">
      <c r="A19" s="4" t="s">
        <v>16</v>
      </c>
      <c r="B19" s="2">
        <v>12882000</v>
      </c>
      <c r="C19" s="2">
        <v>50720999.999999993</v>
      </c>
      <c r="D19" s="2">
        <v>3280200</v>
      </c>
      <c r="E19" s="2"/>
      <c r="F19" s="2">
        <v>3867000</v>
      </c>
      <c r="G19" s="2">
        <v>5081999.9999999991</v>
      </c>
      <c r="H19" s="2">
        <v>8590200</v>
      </c>
      <c r="I19" s="2">
        <v>9600000</v>
      </c>
      <c r="J19" s="2">
        <v>0</v>
      </c>
      <c r="K19" s="2"/>
      <c r="L19" s="1">
        <f t="shared" ref="L19" si="4">B19+D19+F19+H19+J19</f>
        <v>28619400</v>
      </c>
      <c r="M19" s="13">
        <f t="shared" ref="M19" si="5">C19+E19+G19+I19+K19</f>
        <v>65402999.999999993</v>
      </c>
      <c r="N19" s="22">
        <f>L19+M19</f>
        <v>94022400</v>
      </c>
      <c r="P19" s="4" t="s">
        <v>16</v>
      </c>
      <c r="Q19" s="2">
        <v>1377</v>
      </c>
      <c r="R19" s="2">
        <v>3948</v>
      </c>
      <c r="S19" s="2">
        <v>315</v>
      </c>
      <c r="T19" s="2">
        <v>0</v>
      </c>
      <c r="U19" s="2">
        <v>255</v>
      </c>
      <c r="V19" s="2">
        <v>456</v>
      </c>
      <c r="W19" s="2">
        <v>1035</v>
      </c>
      <c r="X19" s="2">
        <v>120</v>
      </c>
      <c r="Y19" s="2">
        <v>180</v>
      </c>
      <c r="Z19" s="2">
        <v>0</v>
      </c>
      <c r="AA19" s="1">
        <f t="shared" ref="AA19" si="6">Q19+S19+U19+W19+Y19</f>
        <v>3162</v>
      </c>
      <c r="AB19" s="13">
        <f t="shared" ref="AB19" si="7">R19+T19+V19+X19+Z19</f>
        <v>4524</v>
      </c>
      <c r="AC19" s="14">
        <f>AA19+AB19</f>
        <v>7686</v>
      </c>
      <c r="AE19" s="4" t="s">
        <v>16</v>
      </c>
      <c r="AF19" s="2">
        <f t="shared" ref="AF19:AO19" si="8">IFERROR(B19/Q19, "N.A.")</f>
        <v>9355.1198257080614</v>
      </c>
      <c r="AG19" s="2">
        <f t="shared" si="8"/>
        <v>12847.264437689968</v>
      </c>
      <c r="AH19" s="2">
        <f t="shared" si="8"/>
        <v>10413.333333333334</v>
      </c>
      <c r="AI19" s="2" t="str">
        <f t="shared" si="8"/>
        <v>N.A.</v>
      </c>
      <c r="AJ19" s="2">
        <f t="shared" si="8"/>
        <v>15164.705882352941</v>
      </c>
      <c r="AK19" s="2">
        <f t="shared" si="8"/>
        <v>11144.736842105262</v>
      </c>
      <c r="AL19" s="2">
        <f t="shared" si="8"/>
        <v>8299.710144927536</v>
      </c>
      <c r="AM19" s="2">
        <f t="shared" si="8"/>
        <v>80000</v>
      </c>
      <c r="AN19" s="2">
        <f t="shared" si="8"/>
        <v>0</v>
      </c>
      <c r="AO19" s="2" t="str">
        <f t="shared" si="8"/>
        <v>N.A.</v>
      </c>
      <c r="AP19" s="15">
        <f t="shared" ref="AP19" si="9">IFERROR(L19/AA19, "N.A.")</f>
        <v>9051.043643263758</v>
      </c>
      <c r="AQ19" s="16">
        <f t="shared" ref="AQ19" si="10">IFERROR(M19/AB19, "N.A.")</f>
        <v>14456.896551724136</v>
      </c>
      <c r="AR19" s="14">
        <f t="shared" ref="AR19" si="11">IFERROR(N19/AC19, "N.A.")</f>
        <v>12232.943013270882</v>
      </c>
    </row>
    <row r="20" spans="1:44" ht="15" customHeight="1" thickBot="1" x14ac:dyDescent="0.3">
      <c r="A20" s="5" t="s">
        <v>0</v>
      </c>
      <c r="B20" s="28">
        <f>B19+C19</f>
        <v>63602999.999999993</v>
      </c>
      <c r="C20" s="30"/>
      <c r="D20" s="28">
        <f>D19+E19</f>
        <v>3280200</v>
      </c>
      <c r="E20" s="30"/>
      <c r="F20" s="28">
        <f>F19+G19</f>
        <v>8949000</v>
      </c>
      <c r="G20" s="30"/>
      <c r="H20" s="28">
        <f>H19+I19</f>
        <v>18190200</v>
      </c>
      <c r="I20" s="30"/>
      <c r="J20" s="28">
        <f>J19+K19</f>
        <v>0</v>
      </c>
      <c r="K20" s="30"/>
      <c r="L20" s="28">
        <f>L19+M19</f>
        <v>94022400</v>
      </c>
      <c r="M20" s="29"/>
      <c r="N20" s="23">
        <f>B20+D20+F20+H20+J20</f>
        <v>94022400</v>
      </c>
      <c r="P20" s="5" t="s">
        <v>0</v>
      </c>
      <c r="Q20" s="28">
        <f>Q19+R19</f>
        <v>5325</v>
      </c>
      <c r="R20" s="30"/>
      <c r="S20" s="28">
        <f>S19+T19</f>
        <v>315</v>
      </c>
      <c r="T20" s="30"/>
      <c r="U20" s="28">
        <f>U19+V19</f>
        <v>711</v>
      </c>
      <c r="V20" s="30"/>
      <c r="W20" s="28">
        <f>W19+X19</f>
        <v>1155</v>
      </c>
      <c r="X20" s="30"/>
      <c r="Y20" s="28">
        <f>Y19+Z19</f>
        <v>180</v>
      </c>
      <c r="Z20" s="30"/>
      <c r="AA20" s="28">
        <f>AA19+AB19</f>
        <v>7686</v>
      </c>
      <c r="AB20" s="30"/>
      <c r="AC20" s="24">
        <f>Q20+S20+U20+W20+Y20</f>
        <v>7686</v>
      </c>
      <c r="AE20" s="5" t="s">
        <v>0</v>
      </c>
      <c r="AF20" s="31">
        <f>IFERROR(B20/Q20,"N.A.")</f>
        <v>11944.225352112675</v>
      </c>
      <c r="AG20" s="32"/>
      <c r="AH20" s="31">
        <f>IFERROR(D20/S20,"N.A.")</f>
        <v>10413.333333333334</v>
      </c>
      <c r="AI20" s="32"/>
      <c r="AJ20" s="31">
        <f>IFERROR(F20/U20,"N.A.")</f>
        <v>12586.497890295359</v>
      </c>
      <c r="AK20" s="32"/>
      <c r="AL20" s="31">
        <f>IFERROR(H20/W20,"N.A.")</f>
        <v>15749.09090909091</v>
      </c>
      <c r="AM20" s="32"/>
      <c r="AN20" s="31">
        <f>IFERROR(J20/Y20,"N.A.")</f>
        <v>0</v>
      </c>
      <c r="AO20" s="32"/>
      <c r="AP20" s="31">
        <f>IFERROR(L20/AA20,"N.A.")</f>
        <v>12232.943013270882</v>
      </c>
      <c r="AQ20" s="32"/>
      <c r="AR20" s="17">
        <f>IFERROR(N20/AC20, "N.A.")</f>
        <v>12232.943013270882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0</v>
      </c>
      <c r="C27" s="2"/>
      <c r="D27" s="2">
        <v>812700</v>
      </c>
      <c r="E27" s="2"/>
      <c r="F27" s="2">
        <v>2706000</v>
      </c>
      <c r="G27" s="2"/>
      <c r="H27" s="2">
        <v>5031000</v>
      </c>
      <c r="I27" s="2"/>
      <c r="J27" s="2">
        <v>0</v>
      </c>
      <c r="K27" s="2"/>
      <c r="L27" s="1">
        <f t="shared" ref="L27:M30" si="12">B27+D27+F27+H27+J27</f>
        <v>8549700</v>
      </c>
      <c r="M27" s="13">
        <f t="shared" si="12"/>
        <v>0</v>
      </c>
      <c r="N27" s="14">
        <f>L27+M27</f>
        <v>8549700</v>
      </c>
      <c r="P27" s="3" t="s">
        <v>12</v>
      </c>
      <c r="Q27" s="2">
        <v>120</v>
      </c>
      <c r="R27" s="2">
        <v>0</v>
      </c>
      <c r="S27" s="2">
        <v>90</v>
      </c>
      <c r="T27" s="2">
        <v>0</v>
      </c>
      <c r="U27" s="2">
        <v>165</v>
      </c>
      <c r="V27" s="2">
        <v>0</v>
      </c>
      <c r="W27" s="2">
        <v>360</v>
      </c>
      <c r="X27" s="2">
        <v>0</v>
      </c>
      <c r="Y27" s="2">
        <v>90</v>
      </c>
      <c r="Z27" s="2">
        <v>0</v>
      </c>
      <c r="AA27" s="1">
        <f t="shared" ref="AA27:AB30" si="13">Q27+S27+U27+W27+Y27</f>
        <v>825</v>
      </c>
      <c r="AB27" s="13">
        <f t="shared" si="13"/>
        <v>0</v>
      </c>
      <c r="AC27" s="14">
        <f>AA27+AB27</f>
        <v>825</v>
      </c>
      <c r="AE27" s="3" t="s">
        <v>12</v>
      </c>
      <c r="AF27" s="2">
        <f t="shared" ref="AF27:AR30" si="14">IFERROR(B27/Q27, "N.A.")</f>
        <v>0</v>
      </c>
      <c r="AG27" s="2" t="str">
        <f t="shared" si="14"/>
        <v>N.A.</v>
      </c>
      <c r="AH27" s="2">
        <f t="shared" si="14"/>
        <v>9030</v>
      </c>
      <c r="AI27" s="2" t="str">
        <f t="shared" si="14"/>
        <v>N.A.</v>
      </c>
      <c r="AJ27" s="2">
        <f t="shared" si="14"/>
        <v>16400</v>
      </c>
      <c r="AK27" s="2" t="str">
        <f t="shared" si="14"/>
        <v>N.A.</v>
      </c>
      <c r="AL27" s="2">
        <f t="shared" si="14"/>
        <v>13975</v>
      </c>
      <c r="AM27" s="2" t="str">
        <f t="shared" si="14"/>
        <v>N.A.</v>
      </c>
      <c r="AN27" s="2">
        <f t="shared" si="14"/>
        <v>0</v>
      </c>
      <c r="AO27" s="2" t="str">
        <f t="shared" si="14"/>
        <v>N.A.</v>
      </c>
      <c r="AP27" s="15">
        <f t="shared" si="14"/>
        <v>10363.272727272728</v>
      </c>
      <c r="AQ27" s="16" t="str">
        <f t="shared" si="14"/>
        <v>N.A.</v>
      </c>
      <c r="AR27" s="14">
        <f t="shared" si="14"/>
        <v>10363.272727272728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>
        <v>4055850.0000000005</v>
      </c>
      <c r="C29" s="2">
        <v>22116000</v>
      </c>
      <c r="D29" s="2">
        <v>1500000</v>
      </c>
      <c r="E29" s="2"/>
      <c r="F29" s="2"/>
      <c r="G29" s="2">
        <v>0</v>
      </c>
      <c r="H29" s="2"/>
      <c r="I29" s="2">
        <v>9600000</v>
      </c>
      <c r="J29" s="2"/>
      <c r="K29" s="2"/>
      <c r="L29" s="1">
        <f t="shared" si="12"/>
        <v>5555850</v>
      </c>
      <c r="M29" s="13">
        <f t="shared" si="12"/>
        <v>31716000</v>
      </c>
      <c r="N29" s="14">
        <f>L29+M29</f>
        <v>37271850</v>
      </c>
      <c r="P29" s="3" t="s">
        <v>14</v>
      </c>
      <c r="Q29" s="2">
        <v>348</v>
      </c>
      <c r="R29" s="2">
        <v>2010</v>
      </c>
      <c r="S29" s="2">
        <v>75</v>
      </c>
      <c r="T29" s="2">
        <v>0</v>
      </c>
      <c r="U29" s="2">
        <v>0</v>
      </c>
      <c r="V29" s="2">
        <v>120</v>
      </c>
      <c r="W29" s="2">
        <v>0</v>
      </c>
      <c r="X29" s="2">
        <v>120</v>
      </c>
      <c r="Y29" s="2">
        <v>0</v>
      </c>
      <c r="Z29" s="2">
        <v>0</v>
      </c>
      <c r="AA29" s="1">
        <f t="shared" si="13"/>
        <v>423</v>
      </c>
      <c r="AB29" s="13">
        <f t="shared" si="13"/>
        <v>2250</v>
      </c>
      <c r="AC29" s="14">
        <f>AA29+AB29</f>
        <v>2673</v>
      </c>
      <c r="AE29" s="3" t="s">
        <v>14</v>
      </c>
      <c r="AF29" s="2">
        <f t="shared" si="14"/>
        <v>11654.741379310346</v>
      </c>
      <c r="AG29" s="2">
        <f t="shared" si="14"/>
        <v>11002.985074626866</v>
      </c>
      <c r="AH29" s="2">
        <f t="shared" si="14"/>
        <v>20000</v>
      </c>
      <c r="AI29" s="2" t="str">
        <f t="shared" si="14"/>
        <v>N.A.</v>
      </c>
      <c r="AJ29" s="2" t="str">
        <f t="shared" si="14"/>
        <v>N.A.</v>
      </c>
      <c r="AK29" s="2">
        <f t="shared" si="14"/>
        <v>0</v>
      </c>
      <c r="AL29" s="2" t="str">
        <f t="shared" si="14"/>
        <v>N.A.</v>
      </c>
      <c r="AM29" s="2">
        <f t="shared" si="14"/>
        <v>80000</v>
      </c>
      <c r="AN29" s="2" t="str">
        <f t="shared" si="14"/>
        <v>N.A.</v>
      </c>
      <c r="AO29" s="2" t="str">
        <f t="shared" si="14"/>
        <v>N.A.</v>
      </c>
      <c r="AP29" s="15">
        <f t="shared" si="14"/>
        <v>13134.397163120568</v>
      </c>
      <c r="AQ29" s="16">
        <f t="shared" si="14"/>
        <v>14096</v>
      </c>
      <c r="AR29" s="14">
        <f t="shared" si="14"/>
        <v>13943.827160493827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0</v>
      </c>
      <c r="AB30" s="13">
        <f t="shared" si="13"/>
        <v>0</v>
      </c>
      <c r="AC30" s="22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>
        <v>4055850</v>
      </c>
      <c r="C31" s="2">
        <v>22116000</v>
      </c>
      <c r="D31" s="2">
        <v>2312700</v>
      </c>
      <c r="E31" s="2"/>
      <c r="F31" s="2">
        <v>2706000</v>
      </c>
      <c r="G31" s="2">
        <v>0</v>
      </c>
      <c r="H31" s="2">
        <v>5031000</v>
      </c>
      <c r="I31" s="2">
        <v>9600000</v>
      </c>
      <c r="J31" s="2">
        <v>0</v>
      </c>
      <c r="K31" s="2"/>
      <c r="L31" s="1">
        <f t="shared" ref="L31" si="15">B31+D31+F31+H31+J31</f>
        <v>14105550</v>
      </c>
      <c r="M31" s="13">
        <f t="shared" ref="M31" si="16">C31+E31+G31+I31+K31</f>
        <v>31716000</v>
      </c>
      <c r="N31" s="22">
        <f>L31+M31</f>
        <v>45821550</v>
      </c>
      <c r="P31" s="4" t="s">
        <v>16</v>
      </c>
      <c r="Q31" s="2">
        <v>468</v>
      </c>
      <c r="R31" s="2">
        <v>2010</v>
      </c>
      <c r="S31" s="2">
        <v>165</v>
      </c>
      <c r="T31" s="2">
        <v>0</v>
      </c>
      <c r="U31" s="2">
        <v>165</v>
      </c>
      <c r="V31" s="2">
        <v>120</v>
      </c>
      <c r="W31" s="2">
        <v>360</v>
      </c>
      <c r="X31" s="2">
        <v>120</v>
      </c>
      <c r="Y31" s="2">
        <v>90</v>
      </c>
      <c r="Z31" s="2">
        <v>0</v>
      </c>
      <c r="AA31" s="1">
        <f t="shared" ref="AA31" si="17">Q31+S31+U31+W31+Y31</f>
        <v>1248</v>
      </c>
      <c r="AB31" s="13">
        <f t="shared" ref="AB31" si="18">R31+T31+V31+X31+Z31</f>
        <v>2250</v>
      </c>
      <c r="AC31" s="14">
        <f>AA31+AB31</f>
        <v>3498</v>
      </c>
      <c r="AE31" s="4" t="s">
        <v>16</v>
      </c>
      <c r="AF31" s="2">
        <f t="shared" ref="AF31:AO31" si="19">IFERROR(B31/Q31, "N.A.")</f>
        <v>8666.3461538461543</v>
      </c>
      <c r="AG31" s="2">
        <f t="shared" si="19"/>
        <v>11002.985074626866</v>
      </c>
      <c r="AH31" s="2">
        <f t="shared" si="19"/>
        <v>14016.363636363636</v>
      </c>
      <c r="AI31" s="2" t="str">
        <f t="shared" si="19"/>
        <v>N.A.</v>
      </c>
      <c r="AJ31" s="2">
        <f t="shared" si="19"/>
        <v>16400</v>
      </c>
      <c r="AK31" s="2">
        <f t="shared" si="19"/>
        <v>0</v>
      </c>
      <c r="AL31" s="2">
        <f t="shared" si="19"/>
        <v>13975</v>
      </c>
      <c r="AM31" s="2">
        <f t="shared" si="19"/>
        <v>80000</v>
      </c>
      <c r="AN31" s="2">
        <f t="shared" si="19"/>
        <v>0</v>
      </c>
      <c r="AO31" s="2" t="str">
        <f t="shared" si="19"/>
        <v>N.A.</v>
      </c>
      <c r="AP31" s="15">
        <f t="shared" ref="AP31" si="20">IFERROR(L31/AA31, "N.A.")</f>
        <v>11302.524038461539</v>
      </c>
      <c r="AQ31" s="16">
        <f t="shared" ref="AQ31" si="21">IFERROR(M31/AB31, "N.A.")</f>
        <v>14096</v>
      </c>
      <c r="AR31" s="14">
        <f t="shared" ref="AR31" si="22">IFERROR(N31/AC31, "N.A.")</f>
        <v>13099.356775300172</v>
      </c>
    </row>
    <row r="32" spans="1:44" ht="15" customHeight="1" thickBot="1" x14ac:dyDescent="0.3">
      <c r="A32" s="5" t="s">
        <v>0</v>
      </c>
      <c r="B32" s="28">
        <f>B31+C31</f>
        <v>26171850</v>
      </c>
      <c r="C32" s="30"/>
      <c r="D32" s="28">
        <f>D31+E31</f>
        <v>2312700</v>
      </c>
      <c r="E32" s="30"/>
      <c r="F32" s="28">
        <f>F31+G31</f>
        <v>2706000</v>
      </c>
      <c r="G32" s="30"/>
      <c r="H32" s="28">
        <f>H31+I31</f>
        <v>14631000</v>
      </c>
      <c r="I32" s="30"/>
      <c r="J32" s="28">
        <f>J31+K31</f>
        <v>0</v>
      </c>
      <c r="K32" s="30"/>
      <c r="L32" s="28">
        <f>L31+M31</f>
        <v>45821550</v>
      </c>
      <c r="M32" s="29"/>
      <c r="N32" s="23">
        <f>B32+D32+F32+H32+J32</f>
        <v>45821550</v>
      </c>
      <c r="P32" s="5" t="s">
        <v>0</v>
      </c>
      <c r="Q32" s="28">
        <f>Q31+R31</f>
        <v>2478</v>
      </c>
      <c r="R32" s="30"/>
      <c r="S32" s="28">
        <f>S31+T31</f>
        <v>165</v>
      </c>
      <c r="T32" s="30"/>
      <c r="U32" s="28">
        <f>U31+V31</f>
        <v>285</v>
      </c>
      <c r="V32" s="30"/>
      <c r="W32" s="28">
        <f>W31+X31</f>
        <v>480</v>
      </c>
      <c r="X32" s="30"/>
      <c r="Y32" s="28">
        <f>Y31+Z31</f>
        <v>90</v>
      </c>
      <c r="Z32" s="30"/>
      <c r="AA32" s="28">
        <f>AA31+AB31</f>
        <v>3498</v>
      </c>
      <c r="AB32" s="30"/>
      <c r="AC32" s="24">
        <f>Q32+S32+U32+W32+Y32</f>
        <v>3498</v>
      </c>
      <c r="AE32" s="5" t="s">
        <v>0</v>
      </c>
      <c r="AF32" s="31">
        <f>IFERROR(B32/Q32,"N.A.")</f>
        <v>10561.682808716707</v>
      </c>
      <c r="AG32" s="32"/>
      <c r="AH32" s="31">
        <f>IFERROR(D32/S32,"N.A.")</f>
        <v>14016.363636363636</v>
      </c>
      <c r="AI32" s="32"/>
      <c r="AJ32" s="31">
        <f>IFERROR(F32/U32,"N.A.")</f>
        <v>9494.7368421052633</v>
      </c>
      <c r="AK32" s="32"/>
      <c r="AL32" s="31">
        <f>IFERROR(H32/W32,"N.A.")</f>
        <v>30481.25</v>
      </c>
      <c r="AM32" s="32"/>
      <c r="AN32" s="31">
        <f>IFERROR(J32/Y32,"N.A.")</f>
        <v>0</v>
      </c>
      <c r="AO32" s="32"/>
      <c r="AP32" s="31">
        <f>IFERROR(L32/AA32,"N.A.")</f>
        <v>13099.356775300172</v>
      </c>
      <c r="AQ32" s="32"/>
      <c r="AR32" s="17">
        <f>IFERROR(N32/AC32, "N.A.")</f>
        <v>13099.356775300172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1935000</v>
      </c>
      <c r="C39" s="2"/>
      <c r="D39" s="2"/>
      <c r="E39" s="2"/>
      <c r="F39" s="2">
        <v>1161000</v>
      </c>
      <c r="G39" s="2"/>
      <c r="H39" s="2">
        <v>3559200</v>
      </c>
      <c r="I39" s="2"/>
      <c r="J39" s="2">
        <v>0</v>
      </c>
      <c r="K39" s="2"/>
      <c r="L39" s="1">
        <f t="shared" ref="L39:M42" si="23">B39+D39+F39+H39+J39</f>
        <v>6655200</v>
      </c>
      <c r="M39" s="13">
        <f t="shared" si="23"/>
        <v>0</v>
      </c>
      <c r="N39" s="14">
        <f>L39+M39</f>
        <v>6655200</v>
      </c>
      <c r="P39" s="3" t="s">
        <v>12</v>
      </c>
      <c r="Q39" s="2">
        <v>75</v>
      </c>
      <c r="R39" s="2">
        <v>0</v>
      </c>
      <c r="S39" s="2">
        <v>0</v>
      </c>
      <c r="T39" s="2">
        <v>0</v>
      </c>
      <c r="U39" s="2">
        <v>90</v>
      </c>
      <c r="V39" s="2">
        <v>0</v>
      </c>
      <c r="W39" s="2">
        <v>675</v>
      </c>
      <c r="X39" s="2">
        <v>0</v>
      </c>
      <c r="Y39" s="2">
        <v>90</v>
      </c>
      <c r="Z39" s="2">
        <v>0</v>
      </c>
      <c r="AA39" s="1">
        <f t="shared" ref="AA39:AB42" si="24">Q39+S39+U39+W39+Y39</f>
        <v>930</v>
      </c>
      <c r="AB39" s="13">
        <f t="shared" si="24"/>
        <v>0</v>
      </c>
      <c r="AC39" s="14">
        <f>AA39+AB39</f>
        <v>930</v>
      </c>
      <c r="AE39" s="3" t="s">
        <v>12</v>
      </c>
      <c r="AF39" s="2">
        <f t="shared" ref="AF39:AR42" si="25">IFERROR(B39/Q39, "N.A.")</f>
        <v>25800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>
        <f t="shared" si="25"/>
        <v>12900</v>
      </c>
      <c r="AK39" s="2" t="str">
        <f t="shared" si="25"/>
        <v>N.A.</v>
      </c>
      <c r="AL39" s="2">
        <f t="shared" si="25"/>
        <v>5272.8888888888887</v>
      </c>
      <c r="AM39" s="2" t="str">
        <f t="shared" si="25"/>
        <v>N.A.</v>
      </c>
      <c r="AN39" s="2">
        <f t="shared" si="25"/>
        <v>0</v>
      </c>
      <c r="AO39" s="2" t="str">
        <f t="shared" si="25"/>
        <v>N.A.</v>
      </c>
      <c r="AP39" s="15">
        <f t="shared" si="25"/>
        <v>7156.1290322580644</v>
      </c>
      <c r="AQ39" s="16" t="str">
        <f t="shared" si="25"/>
        <v>N.A.</v>
      </c>
      <c r="AR39" s="14">
        <f t="shared" si="25"/>
        <v>7156.1290322580644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>
        <v>6891150</v>
      </c>
      <c r="C41" s="2">
        <v>28605000</v>
      </c>
      <c r="D41" s="2">
        <v>967500</v>
      </c>
      <c r="E41" s="2"/>
      <c r="F41" s="2"/>
      <c r="G41" s="2">
        <v>5081999.9999999991</v>
      </c>
      <c r="H41" s="2"/>
      <c r="I41" s="2"/>
      <c r="J41" s="2"/>
      <c r="K41" s="2"/>
      <c r="L41" s="1">
        <f t="shared" si="23"/>
        <v>7858650</v>
      </c>
      <c r="M41" s="13">
        <f t="shared" si="23"/>
        <v>33687000</v>
      </c>
      <c r="N41" s="14">
        <f>L41+M41</f>
        <v>41545650</v>
      </c>
      <c r="P41" s="3" t="s">
        <v>14</v>
      </c>
      <c r="Q41" s="2">
        <v>834</v>
      </c>
      <c r="R41" s="2">
        <v>1938</v>
      </c>
      <c r="S41" s="2">
        <v>150</v>
      </c>
      <c r="T41" s="2">
        <v>0</v>
      </c>
      <c r="U41" s="2">
        <v>0</v>
      </c>
      <c r="V41" s="2">
        <v>246</v>
      </c>
      <c r="W41" s="2">
        <v>0</v>
      </c>
      <c r="X41" s="2">
        <v>0</v>
      </c>
      <c r="Y41" s="2">
        <v>0</v>
      </c>
      <c r="Z41" s="2">
        <v>0</v>
      </c>
      <c r="AA41" s="1">
        <f t="shared" si="24"/>
        <v>984</v>
      </c>
      <c r="AB41" s="13">
        <f t="shared" si="24"/>
        <v>2184</v>
      </c>
      <c r="AC41" s="14">
        <f>AA41+AB41</f>
        <v>3168</v>
      </c>
      <c r="AE41" s="3" t="s">
        <v>14</v>
      </c>
      <c r="AF41" s="2">
        <f t="shared" si="25"/>
        <v>8262.7697841726622</v>
      </c>
      <c r="AG41" s="2">
        <f t="shared" si="25"/>
        <v>14760.061919504644</v>
      </c>
      <c r="AH41" s="2">
        <f t="shared" si="25"/>
        <v>6450</v>
      </c>
      <c r="AI41" s="2" t="str">
        <f t="shared" si="25"/>
        <v>N.A.</v>
      </c>
      <c r="AJ41" s="2" t="str">
        <f t="shared" si="25"/>
        <v>N.A.</v>
      </c>
      <c r="AK41" s="2">
        <f t="shared" si="25"/>
        <v>20658.536585365851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>
        <f t="shared" si="25"/>
        <v>7986.4329268292686</v>
      </c>
      <c r="AQ41" s="16">
        <f t="shared" si="25"/>
        <v>15424.45054945055</v>
      </c>
      <c r="AR41" s="14">
        <f t="shared" si="25"/>
        <v>13114.157196969696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90</v>
      </c>
      <c r="W42" s="2">
        <v>0</v>
      </c>
      <c r="X42" s="2">
        <v>0</v>
      </c>
      <c r="Y42" s="2">
        <v>0</v>
      </c>
      <c r="Z42" s="2">
        <v>0</v>
      </c>
      <c r="AA42" s="1">
        <f t="shared" si="24"/>
        <v>0</v>
      </c>
      <c r="AB42" s="13">
        <f t="shared" si="24"/>
        <v>90</v>
      </c>
      <c r="AC42" s="14">
        <f>AA42+AB42</f>
        <v>90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>
        <f t="shared" si="25"/>
        <v>0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>
        <f t="shared" si="25"/>
        <v>0</v>
      </c>
      <c r="AR42" s="14">
        <f t="shared" si="25"/>
        <v>0</v>
      </c>
    </row>
    <row r="43" spans="1:44" ht="15" customHeight="1" thickBot="1" x14ac:dyDescent="0.3">
      <c r="A43" s="4" t="s">
        <v>16</v>
      </c>
      <c r="B43" s="2">
        <v>8826149.9999999981</v>
      </c>
      <c r="C43" s="2">
        <v>28605000</v>
      </c>
      <c r="D43" s="2">
        <v>967500</v>
      </c>
      <c r="E43" s="2"/>
      <c r="F43" s="2">
        <v>1161000</v>
      </c>
      <c r="G43" s="2">
        <v>5081999.9999999991</v>
      </c>
      <c r="H43" s="2">
        <v>3559200</v>
      </c>
      <c r="I43" s="2"/>
      <c r="J43" s="2">
        <v>0</v>
      </c>
      <c r="K43" s="2"/>
      <c r="L43" s="1">
        <f t="shared" ref="L43" si="26">B43+D43+F43+H43+J43</f>
        <v>14513849.999999998</v>
      </c>
      <c r="M43" s="13">
        <f t="shared" ref="M43" si="27">C43+E43+G43+I43+K43</f>
        <v>33687000</v>
      </c>
      <c r="N43" s="22">
        <f>L43+M43</f>
        <v>48200850</v>
      </c>
      <c r="P43" s="4" t="s">
        <v>16</v>
      </c>
      <c r="Q43" s="2">
        <v>909</v>
      </c>
      <c r="R43" s="2">
        <v>1938</v>
      </c>
      <c r="S43" s="2">
        <v>150</v>
      </c>
      <c r="T43" s="2">
        <v>0</v>
      </c>
      <c r="U43" s="2">
        <v>90</v>
      </c>
      <c r="V43" s="2">
        <v>336</v>
      </c>
      <c r="W43" s="2">
        <v>675</v>
      </c>
      <c r="X43" s="2">
        <v>0</v>
      </c>
      <c r="Y43" s="2">
        <v>90</v>
      </c>
      <c r="Z43" s="2">
        <v>0</v>
      </c>
      <c r="AA43" s="1">
        <f t="shared" ref="AA43" si="28">Q43+S43+U43+W43+Y43</f>
        <v>1914</v>
      </c>
      <c r="AB43" s="13">
        <f t="shared" ref="AB43" si="29">R43+T43+V43+X43+Z43</f>
        <v>2274</v>
      </c>
      <c r="AC43" s="22">
        <f>AA43+AB43</f>
        <v>4188</v>
      </c>
      <c r="AE43" s="4" t="s">
        <v>16</v>
      </c>
      <c r="AF43" s="2">
        <f t="shared" ref="AF43:AO43" si="30">IFERROR(B43/Q43, "N.A.")</f>
        <v>9709.7359735973569</v>
      </c>
      <c r="AG43" s="2">
        <f t="shared" si="30"/>
        <v>14760.061919504644</v>
      </c>
      <c r="AH43" s="2">
        <f t="shared" si="30"/>
        <v>6450</v>
      </c>
      <c r="AI43" s="2" t="str">
        <f t="shared" si="30"/>
        <v>N.A.</v>
      </c>
      <c r="AJ43" s="2">
        <f t="shared" si="30"/>
        <v>12900</v>
      </c>
      <c r="AK43" s="2">
        <f t="shared" si="30"/>
        <v>15124.999999999996</v>
      </c>
      <c r="AL43" s="2">
        <f t="shared" si="30"/>
        <v>5272.8888888888887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31">IFERROR(L43/AA43, "N.A.")</f>
        <v>7582.9937304075229</v>
      </c>
      <c r="AQ43" s="16">
        <f t="shared" ref="AQ43" si="32">IFERROR(M43/AB43, "N.A.")</f>
        <v>14813.984168865436</v>
      </c>
      <c r="AR43" s="14">
        <f t="shared" ref="AR43" si="33">IFERROR(N43/AC43, "N.A.")</f>
        <v>11509.276504297994</v>
      </c>
    </row>
    <row r="44" spans="1:44" ht="15" customHeight="1" thickBot="1" x14ac:dyDescent="0.3">
      <c r="A44" s="5" t="s">
        <v>0</v>
      </c>
      <c r="B44" s="28">
        <f>B43+C43</f>
        <v>37431150</v>
      </c>
      <c r="C44" s="30"/>
      <c r="D44" s="28">
        <f>D43+E43</f>
        <v>967500</v>
      </c>
      <c r="E44" s="30"/>
      <c r="F44" s="28">
        <f>F43+G43</f>
        <v>6242999.9999999991</v>
      </c>
      <c r="G44" s="30"/>
      <c r="H44" s="28">
        <f>H43+I43</f>
        <v>3559200</v>
      </c>
      <c r="I44" s="30"/>
      <c r="J44" s="28">
        <f>J43+K43</f>
        <v>0</v>
      </c>
      <c r="K44" s="30"/>
      <c r="L44" s="28">
        <f>L43+M43</f>
        <v>48200850</v>
      </c>
      <c r="M44" s="29"/>
      <c r="N44" s="23">
        <f>B44+D44+F44+H44+J44</f>
        <v>48200850</v>
      </c>
      <c r="P44" s="5" t="s">
        <v>0</v>
      </c>
      <c r="Q44" s="28">
        <f>Q43+R43</f>
        <v>2847</v>
      </c>
      <c r="R44" s="30"/>
      <c r="S44" s="28">
        <f>S43+T43</f>
        <v>150</v>
      </c>
      <c r="T44" s="30"/>
      <c r="U44" s="28">
        <f>U43+V43</f>
        <v>426</v>
      </c>
      <c r="V44" s="30"/>
      <c r="W44" s="28">
        <f>W43+X43</f>
        <v>675</v>
      </c>
      <c r="X44" s="30"/>
      <c r="Y44" s="28">
        <f>Y43+Z43</f>
        <v>90</v>
      </c>
      <c r="Z44" s="30"/>
      <c r="AA44" s="28">
        <f>AA43+AB43</f>
        <v>4188</v>
      </c>
      <c r="AB44" s="29"/>
      <c r="AC44" s="23">
        <f>Q44+S44+U44+W44+Y44</f>
        <v>4188</v>
      </c>
      <c r="AE44" s="5" t="s">
        <v>0</v>
      </c>
      <c r="AF44" s="31">
        <f>IFERROR(B44/Q44,"N.A.")</f>
        <v>13147.576396206534</v>
      </c>
      <c r="AG44" s="32"/>
      <c r="AH44" s="31">
        <f>IFERROR(D44/S44,"N.A.")</f>
        <v>6450</v>
      </c>
      <c r="AI44" s="32"/>
      <c r="AJ44" s="31">
        <f>IFERROR(F44/U44,"N.A.")</f>
        <v>14654.929577464787</v>
      </c>
      <c r="AK44" s="32"/>
      <c r="AL44" s="31">
        <f>IFERROR(H44/W44,"N.A.")</f>
        <v>5272.8888888888887</v>
      </c>
      <c r="AM44" s="32"/>
      <c r="AN44" s="31">
        <f>IFERROR(J44/Y44,"N.A.")</f>
        <v>0</v>
      </c>
      <c r="AO44" s="32"/>
      <c r="AP44" s="31">
        <f>IFERROR(L44/AA44,"N.A.")</f>
        <v>11509.276504297994</v>
      </c>
      <c r="AQ44" s="32"/>
      <c r="AR44" s="17">
        <f>IFERROR(N44/AC44, "N.A.")</f>
        <v>11509.276504297994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455031680.00000012</v>
      </c>
      <c r="C15" s="2"/>
      <c r="D15" s="2">
        <v>107306694.99999999</v>
      </c>
      <c r="E15" s="2"/>
      <c r="F15" s="2">
        <v>234554440</v>
      </c>
      <c r="G15" s="2"/>
      <c r="H15" s="2">
        <v>639460392.00000012</v>
      </c>
      <c r="I15" s="2"/>
      <c r="J15" s="2">
        <v>0</v>
      </c>
      <c r="K15" s="2"/>
      <c r="L15" s="1">
        <f t="shared" ref="L15:M18" si="0">B15+D15+F15+H15+J15</f>
        <v>1436353207.0000002</v>
      </c>
      <c r="M15" s="13">
        <f t="shared" si="0"/>
        <v>0</v>
      </c>
      <c r="N15" s="14">
        <f>L15+M15</f>
        <v>1436353207.0000002</v>
      </c>
      <c r="P15" s="3" t="s">
        <v>12</v>
      </c>
      <c r="Q15" s="2">
        <v>55333</v>
      </c>
      <c r="R15" s="2">
        <v>0</v>
      </c>
      <c r="S15" s="2">
        <v>16150</v>
      </c>
      <c r="T15" s="2">
        <v>0</v>
      </c>
      <c r="U15" s="2">
        <v>24842</v>
      </c>
      <c r="V15" s="2">
        <v>0</v>
      </c>
      <c r="W15" s="2">
        <v>111658</v>
      </c>
      <c r="X15" s="2">
        <v>0</v>
      </c>
      <c r="Y15" s="2">
        <v>5802</v>
      </c>
      <c r="Z15" s="2">
        <v>0</v>
      </c>
      <c r="AA15" s="1">
        <f t="shared" ref="AA15:AB18" si="1">Q15+S15+U15+W15+Y15</f>
        <v>213785</v>
      </c>
      <c r="AB15" s="13">
        <f t="shared" si="1"/>
        <v>0</v>
      </c>
      <c r="AC15" s="14">
        <f>AA15+AB15</f>
        <v>213785</v>
      </c>
      <c r="AE15" s="3" t="s">
        <v>12</v>
      </c>
      <c r="AF15" s="2">
        <f t="shared" ref="AF15:AR18" si="2">IFERROR(B15/Q15, "N.A.")</f>
        <v>8223.5136356243129</v>
      </c>
      <c r="AG15" s="2" t="str">
        <f t="shared" si="2"/>
        <v>N.A.</v>
      </c>
      <c r="AH15" s="2">
        <f t="shared" si="2"/>
        <v>6644.3773993808036</v>
      </c>
      <c r="AI15" s="2" t="str">
        <f t="shared" si="2"/>
        <v>N.A.</v>
      </c>
      <c r="AJ15" s="2">
        <f t="shared" si="2"/>
        <v>9441.8500925851386</v>
      </c>
      <c r="AK15" s="2" t="str">
        <f t="shared" si="2"/>
        <v>N.A.</v>
      </c>
      <c r="AL15" s="2">
        <f t="shared" si="2"/>
        <v>5726.9554532590601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6718.680950487641</v>
      </c>
      <c r="AQ15" s="16" t="str">
        <f t="shared" si="2"/>
        <v>N.A.</v>
      </c>
      <c r="AR15" s="14">
        <f t="shared" si="2"/>
        <v>6718.680950487641</v>
      </c>
    </row>
    <row r="16" spans="1:44" ht="15" customHeight="1" thickBot="1" x14ac:dyDescent="0.3">
      <c r="A16" s="3" t="s">
        <v>13</v>
      </c>
      <c r="B16" s="2">
        <v>214982505.00000003</v>
      </c>
      <c r="C16" s="2">
        <v>15815880</v>
      </c>
      <c r="D16" s="2">
        <v>0</v>
      </c>
      <c r="E16" s="2"/>
      <c r="F16" s="2"/>
      <c r="G16" s="2"/>
      <c r="H16" s="2"/>
      <c r="I16" s="2"/>
      <c r="J16" s="2"/>
      <c r="K16" s="2"/>
      <c r="L16" s="1">
        <f t="shared" si="0"/>
        <v>214982505.00000003</v>
      </c>
      <c r="M16" s="13">
        <f t="shared" si="0"/>
        <v>15815880</v>
      </c>
      <c r="N16" s="14">
        <f>L16+M16</f>
        <v>230798385.00000003</v>
      </c>
      <c r="P16" s="3" t="s">
        <v>13</v>
      </c>
      <c r="Q16" s="2">
        <v>36444</v>
      </c>
      <c r="R16" s="2">
        <v>1666</v>
      </c>
      <c r="S16" s="2">
        <v>153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36597</v>
      </c>
      <c r="AB16" s="13">
        <f t="shared" si="1"/>
        <v>1666</v>
      </c>
      <c r="AC16" s="14">
        <f>AA16+AB16</f>
        <v>38263</v>
      </c>
      <c r="AE16" s="3" t="s">
        <v>13</v>
      </c>
      <c r="AF16" s="2">
        <f t="shared" si="2"/>
        <v>5898.9821369772808</v>
      </c>
      <c r="AG16" s="2">
        <f t="shared" si="2"/>
        <v>9493.3253301320528</v>
      </c>
      <c r="AH16" s="2">
        <f t="shared" si="2"/>
        <v>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5874.3204361013204</v>
      </c>
      <c r="AQ16" s="16">
        <f t="shared" si="2"/>
        <v>9493.3253301320528</v>
      </c>
      <c r="AR16" s="14">
        <f t="shared" si="2"/>
        <v>6031.894650184252</v>
      </c>
    </row>
    <row r="17" spans="1:44" ht="15" customHeight="1" thickBot="1" x14ac:dyDescent="0.3">
      <c r="A17" s="3" t="s">
        <v>14</v>
      </c>
      <c r="B17" s="2">
        <v>965146077.00000024</v>
      </c>
      <c r="C17" s="2">
        <v>4585826607.9999981</v>
      </c>
      <c r="D17" s="2">
        <v>151754920.00000003</v>
      </c>
      <c r="E17" s="2">
        <v>100845372.00000001</v>
      </c>
      <c r="F17" s="2"/>
      <c r="G17" s="2">
        <v>393421481.99999994</v>
      </c>
      <c r="H17" s="2"/>
      <c r="I17" s="2">
        <v>271739939.99999988</v>
      </c>
      <c r="J17" s="2">
        <v>0</v>
      </c>
      <c r="K17" s="2"/>
      <c r="L17" s="1">
        <f t="shared" si="0"/>
        <v>1116900997.0000002</v>
      </c>
      <c r="M17" s="13">
        <f t="shared" si="0"/>
        <v>5351833401.9999981</v>
      </c>
      <c r="N17" s="14">
        <f>L17+M17</f>
        <v>6468734398.9999981</v>
      </c>
      <c r="P17" s="3" t="s">
        <v>14</v>
      </c>
      <c r="Q17" s="2">
        <v>125181</v>
      </c>
      <c r="R17" s="2">
        <v>484504</v>
      </c>
      <c r="S17" s="2">
        <v>18733</v>
      </c>
      <c r="T17" s="2">
        <v>6575</v>
      </c>
      <c r="U17" s="2">
        <v>0</v>
      </c>
      <c r="V17" s="2">
        <v>28624</v>
      </c>
      <c r="W17" s="2">
        <v>0</v>
      </c>
      <c r="X17" s="2">
        <v>26834</v>
      </c>
      <c r="Y17" s="2">
        <v>6295</v>
      </c>
      <c r="Z17" s="2">
        <v>0</v>
      </c>
      <c r="AA17" s="1">
        <f t="shared" si="1"/>
        <v>150209</v>
      </c>
      <c r="AB17" s="13">
        <f t="shared" si="1"/>
        <v>546537</v>
      </c>
      <c r="AC17" s="14">
        <f>AA17+AB17</f>
        <v>696746</v>
      </c>
      <c r="AE17" s="3" t="s">
        <v>14</v>
      </c>
      <c r="AF17" s="2">
        <f t="shared" si="2"/>
        <v>7710.0045294413712</v>
      </c>
      <c r="AG17" s="2">
        <f t="shared" si="2"/>
        <v>9464.9922559978822</v>
      </c>
      <c r="AH17" s="2">
        <f t="shared" si="2"/>
        <v>8100.9405861314272</v>
      </c>
      <c r="AI17" s="2">
        <f t="shared" si="2"/>
        <v>15337.6991634981</v>
      </c>
      <c r="AJ17" s="2" t="str">
        <f t="shared" si="2"/>
        <v>N.A.</v>
      </c>
      <c r="AK17" s="2">
        <f t="shared" si="2"/>
        <v>13744.462059809948</v>
      </c>
      <c r="AL17" s="2" t="str">
        <f t="shared" si="2"/>
        <v>N.A.</v>
      </c>
      <c r="AM17" s="2">
        <f t="shared" si="2"/>
        <v>10126.702690616377</v>
      </c>
      <c r="AN17" s="2">
        <f t="shared" si="2"/>
        <v>0</v>
      </c>
      <c r="AO17" s="2" t="str">
        <f t="shared" si="2"/>
        <v>N.A.</v>
      </c>
      <c r="AP17" s="15">
        <f t="shared" si="2"/>
        <v>7435.6463128041614</v>
      </c>
      <c r="AQ17" s="16">
        <f t="shared" si="2"/>
        <v>9792.2618267381677</v>
      </c>
      <c r="AR17" s="14">
        <f t="shared" si="2"/>
        <v>9284.2074428844917</v>
      </c>
    </row>
    <row r="18" spans="1:44" ht="15" customHeight="1" thickBot="1" x14ac:dyDescent="0.3">
      <c r="A18" s="3" t="s">
        <v>15</v>
      </c>
      <c r="B18" s="2">
        <v>33523839.000000015</v>
      </c>
      <c r="C18" s="2">
        <v>5707820</v>
      </c>
      <c r="D18" s="2">
        <v>8815429.9999999981</v>
      </c>
      <c r="E18" s="2">
        <v>6048810.0000000009</v>
      </c>
      <c r="F18" s="2"/>
      <c r="G18" s="2">
        <v>20543268</v>
      </c>
      <c r="H18" s="2">
        <v>34242736</v>
      </c>
      <c r="I18" s="2"/>
      <c r="J18" s="2">
        <v>0</v>
      </c>
      <c r="K18" s="2"/>
      <c r="L18" s="1">
        <f t="shared" si="0"/>
        <v>76582005.000000015</v>
      </c>
      <c r="M18" s="13">
        <f t="shared" si="0"/>
        <v>32299898</v>
      </c>
      <c r="N18" s="14">
        <f>L18+M18</f>
        <v>108881903.00000001</v>
      </c>
      <c r="P18" s="3" t="s">
        <v>15</v>
      </c>
      <c r="Q18" s="2">
        <v>8089</v>
      </c>
      <c r="R18" s="2">
        <v>1073</v>
      </c>
      <c r="S18" s="2">
        <v>1875</v>
      </c>
      <c r="T18" s="2">
        <v>647</v>
      </c>
      <c r="U18" s="2">
        <v>0</v>
      </c>
      <c r="V18" s="2">
        <v>4003</v>
      </c>
      <c r="W18" s="2">
        <v>19716</v>
      </c>
      <c r="X18" s="2">
        <v>0</v>
      </c>
      <c r="Y18" s="2">
        <v>3531</v>
      </c>
      <c r="Z18" s="2">
        <v>0</v>
      </c>
      <c r="AA18" s="1">
        <f t="shared" si="1"/>
        <v>33211</v>
      </c>
      <c r="AB18" s="13">
        <f t="shared" si="1"/>
        <v>5723</v>
      </c>
      <c r="AC18" s="22">
        <f>AA18+AB18</f>
        <v>38934</v>
      </c>
      <c r="AE18" s="3" t="s">
        <v>15</v>
      </c>
      <c r="AF18" s="2">
        <f t="shared" si="2"/>
        <v>4144.3737173939935</v>
      </c>
      <c r="AG18" s="2">
        <f t="shared" si="2"/>
        <v>5319.4967381174274</v>
      </c>
      <c r="AH18" s="2">
        <f t="shared" si="2"/>
        <v>4701.5626666666658</v>
      </c>
      <c r="AI18" s="2">
        <f t="shared" si="2"/>
        <v>9349.0108191653799</v>
      </c>
      <c r="AJ18" s="2" t="str">
        <f t="shared" si="2"/>
        <v>N.A.</v>
      </c>
      <c r="AK18" s="2">
        <f t="shared" si="2"/>
        <v>5131.9680239820136</v>
      </c>
      <c r="AL18" s="2">
        <f t="shared" si="2"/>
        <v>1736.7993507810916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2305.9228869952731</v>
      </c>
      <c r="AQ18" s="16">
        <f t="shared" si="2"/>
        <v>5643.875240258606</v>
      </c>
      <c r="AR18" s="14">
        <f t="shared" si="2"/>
        <v>2796.5763343093445</v>
      </c>
    </row>
    <row r="19" spans="1:44" ht="15" customHeight="1" thickBot="1" x14ac:dyDescent="0.3">
      <c r="A19" s="4" t="s">
        <v>16</v>
      </c>
      <c r="B19" s="2">
        <v>1668684101.0000007</v>
      </c>
      <c r="C19" s="2">
        <v>4607350308.0000067</v>
      </c>
      <c r="D19" s="2">
        <v>267877045.00000009</v>
      </c>
      <c r="E19" s="2">
        <v>106894181.99999997</v>
      </c>
      <c r="F19" s="2">
        <v>234554440</v>
      </c>
      <c r="G19" s="2">
        <v>413964750.00000012</v>
      </c>
      <c r="H19" s="2">
        <v>673703127.99999976</v>
      </c>
      <c r="I19" s="2">
        <v>271739939.99999988</v>
      </c>
      <c r="J19" s="2">
        <v>0</v>
      </c>
      <c r="K19" s="2"/>
      <c r="L19" s="1">
        <f t="shared" ref="L19" si="3">B19+D19+F19+H19+J19</f>
        <v>2844818714.000001</v>
      </c>
      <c r="M19" s="13">
        <f t="shared" ref="M19" si="4">C19+E19+G19+I19+K19</f>
        <v>5399949180.0000067</v>
      </c>
      <c r="N19" s="22">
        <f>L19+M19</f>
        <v>8244767894.0000076</v>
      </c>
      <c r="P19" s="4" t="s">
        <v>16</v>
      </c>
      <c r="Q19" s="2">
        <v>225047</v>
      </c>
      <c r="R19" s="2">
        <v>487243</v>
      </c>
      <c r="S19" s="2">
        <v>36911</v>
      </c>
      <c r="T19" s="2">
        <v>7222</v>
      </c>
      <c r="U19" s="2">
        <v>24842</v>
      </c>
      <c r="V19" s="2">
        <v>32627</v>
      </c>
      <c r="W19" s="2">
        <v>131374</v>
      </c>
      <c r="X19" s="2">
        <v>26834</v>
      </c>
      <c r="Y19" s="2">
        <v>15628</v>
      </c>
      <c r="Z19" s="2">
        <v>0</v>
      </c>
      <c r="AA19" s="1">
        <f t="shared" ref="AA19" si="5">Q19+S19+U19+W19+Y19</f>
        <v>433802</v>
      </c>
      <c r="AB19" s="13">
        <f t="shared" ref="AB19" si="6">R19+T19+V19+X19+Z19</f>
        <v>553926</v>
      </c>
      <c r="AC19" s="14">
        <f>AA19+AB19</f>
        <v>987728</v>
      </c>
      <c r="AE19" s="4" t="s">
        <v>16</v>
      </c>
      <c r="AF19" s="2">
        <f t="shared" ref="AF19:AO19" si="7">IFERROR(B19/Q19, "N.A.")</f>
        <v>7414.8249076859529</v>
      </c>
      <c r="AG19" s="2">
        <f t="shared" si="7"/>
        <v>9455.959978901712</v>
      </c>
      <c r="AH19" s="2">
        <f t="shared" si="7"/>
        <v>7257.3770691663758</v>
      </c>
      <c r="AI19" s="2">
        <f t="shared" si="7"/>
        <v>14801.188313486564</v>
      </c>
      <c r="AJ19" s="2">
        <f t="shared" si="7"/>
        <v>9441.8500925851386</v>
      </c>
      <c r="AK19" s="2">
        <f t="shared" si="7"/>
        <v>12687.796916664116</v>
      </c>
      <c r="AL19" s="2">
        <f t="shared" si="7"/>
        <v>5128.1313501910554</v>
      </c>
      <c r="AM19" s="2">
        <f t="shared" si="7"/>
        <v>10126.702690616377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6557.8736704763951</v>
      </c>
      <c r="AQ19" s="16">
        <f t="shared" ref="AQ19" si="9">IFERROR(M19/AB19, "N.A.")</f>
        <v>9748.5028325083258</v>
      </c>
      <c r="AR19" s="14">
        <f t="shared" ref="AR19" si="10">IFERROR(N19/AC19, "N.A.")</f>
        <v>8347.2047911975842</v>
      </c>
    </row>
    <row r="20" spans="1:44" ht="15" customHeight="1" thickBot="1" x14ac:dyDescent="0.3">
      <c r="A20" s="5" t="s">
        <v>0</v>
      </c>
      <c r="B20" s="28">
        <f>B19+C19</f>
        <v>6276034409.0000076</v>
      </c>
      <c r="C20" s="30"/>
      <c r="D20" s="28">
        <f>D19+E19</f>
        <v>374771227.00000006</v>
      </c>
      <c r="E20" s="30"/>
      <c r="F20" s="28">
        <f>F19+G19</f>
        <v>648519190.00000012</v>
      </c>
      <c r="G20" s="30"/>
      <c r="H20" s="28">
        <f>H19+I19</f>
        <v>945443067.99999964</v>
      </c>
      <c r="I20" s="30"/>
      <c r="J20" s="28">
        <f>J19+K19</f>
        <v>0</v>
      </c>
      <c r="K20" s="30"/>
      <c r="L20" s="28">
        <f>L19+M19</f>
        <v>8244767894.0000076</v>
      </c>
      <c r="M20" s="29"/>
      <c r="N20" s="23">
        <f>B20+D20+F20+H20+J20</f>
        <v>8244767894.0000076</v>
      </c>
      <c r="P20" s="5" t="s">
        <v>0</v>
      </c>
      <c r="Q20" s="28">
        <f>Q19+R19</f>
        <v>712290</v>
      </c>
      <c r="R20" s="30"/>
      <c r="S20" s="28">
        <f>S19+T19</f>
        <v>44133</v>
      </c>
      <c r="T20" s="30"/>
      <c r="U20" s="28">
        <f>U19+V19</f>
        <v>57469</v>
      </c>
      <c r="V20" s="30"/>
      <c r="W20" s="28">
        <f>W19+X19</f>
        <v>158208</v>
      </c>
      <c r="X20" s="30"/>
      <c r="Y20" s="28">
        <f>Y19+Z19</f>
        <v>15628</v>
      </c>
      <c r="Z20" s="30"/>
      <c r="AA20" s="28">
        <f>AA19+AB19</f>
        <v>987728</v>
      </c>
      <c r="AB20" s="30"/>
      <c r="AC20" s="24">
        <f>Q20+S20+U20+W20+Y20</f>
        <v>987728</v>
      </c>
      <c r="AE20" s="5" t="s">
        <v>0</v>
      </c>
      <c r="AF20" s="31">
        <f>IFERROR(B20/Q20,"N.A.")</f>
        <v>8811.0662918193539</v>
      </c>
      <c r="AG20" s="32"/>
      <c r="AH20" s="31">
        <f>IFERROR(D20/S20,"N.A.")</f>
        <v>8491.8593116262218</v>
      </c>
      <c r="AI20" s="32"/>
      <c r="AJ20" s="31">
        <f>IFERROR(F20/U20,"N.A.")</f>
        <v>11284.678522333783</v>
      </c>
      <c r="AK20" s="32"/>
      <c r="AL20" s="31">
        <f>IFERROR(H20/W20,"N.A.")</f>
        <v>5975.9498129045287</v>
      </c>
      <c r="AM20" s="32"/>
      <c r="AN20" s="31">
        <f>IFERROR(J20/Y20,"N.A.")</f>
        <v>0</v>
      </c>
      <c r="AO20" s="32"/>
      <c r="AP20" s="31">
        <f>IFERROR(L20/AA20,"N.A.")</f>
        <v>8347.2047911975842</v>
      </c>
      <c r="AQ20" s="32"/>
      <c r="AR20" s="17">
        <f>IFERROR(N20/AC20, "N.A.")</f>
        <v>8347.2047911975842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362722790.00000036</v>
      </c>
      <c r="C27" s="2"/>
      <c r="D27" s="2">
        <v>93618955.00000003</v>
      </c>
      <c r="E27" s="2"/>
      <c r="F27" s="2">
        <v>213252239.99999994</v>
      </c>
      <c r="G27" s="2"/>
      <c r="H27" s="2">
        <v>436141805.00000006</v>
      </c>
      <c r="I27" s="2"/>
      <c r="J27" s="2">
        <v>0</v>
      </c>
      <c r="K27" s="2"/>
      <c r="L27" s="1">
        <f t="shared" ref="L27:M30" si="11">B27+D27+F27+H27+J27</f>
        <v>1105735790.0000002</v>
      </c>
      <c r="M27" s="13">
        <f t="shared" si="11"/>
        <v>0</v>
      </c>
      <c r="N27" s="14">
        <f>L27+M27</f>
        <v>1105735790.0000002</v>
      </c>
      <c r="P27" s="3" t="s">
        <v>12</v>
      </c>
      <c r="Q27" s="2">
        <v>40135</v>
      </c>
      <c r="R27" s="2">
        <v>0</v>
      </c>
      <c r="S27" s="2">
        <v>13668</v>
      </c>
      <c r="T27" s="2">
        <v>0</v>
      </c>
      <c r="U27" s="2">
        <v>21458</v>
      </c>
      <c r="V27" s="2">
        <v>0</v>
      </c>
      <c r="W27" s="2">
        <v>56004</v>
      </c>
      <c r="X27" s="2">
        <v>0</v>
      </c>
      <c r="Y27" s="2">
        <v>1248</v>
      </c>
      <c r="Z27" s="2">
        <v>0</v>
      </c>
      <c r="AA27" s="1">
        <f t="shared" ref="AA27:AB30" si="12">Q27+S27+U27+W27+Y27</f>
        <v>132513</v>
      </c>
      <c r="AB27" s="13">
        <f t="shared" si="12"/>
        <v>0</v>
      </c>
      <c r="AC27" s="14">
        <f>AA27+AB27</f>
        <v>132513</v>
      </c>
      <c r="AE27" s="3" t="s">
        <v>12</v>
      </c>
      <c r="AF27" s="2">
        <f t="shared" ref="AF27:AR30" si="13">IFERROR(B27/Q27, "N.A.")</f>
        <v>9037.5679581412824</v>
      </c>
      <c r="AG27" s="2" t="str">
        <f t="shared" si="13"/>
        <v>N.A.</v>
      </c>
      <c r="AH27" s="2">
        <f t="shared" si="13"/>
        <v>6849.4991952004702</v>
      </c>
      <c r="AI27" s="2" t="str">
        <f t="shared" si="13"/>
        <v>N.A.</v>
      </c>
      <c r="AJ27" s="2">
        <f t="shared" si="13"/>
        <v>9938.1228446267105</v>
      </c>
      <c r="AK27" s="2" t="str">
        <f t="shared" si="13"/>
        <v>N.A.</v>
      </c>
      <c r="AL27" s="2">
        <f t="shared" si="13"/>
        <v>7787.6902542675534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8344.3570819466786</v>
      </c>
      <c r="AQ27" s="16" t="str">
        <f t="shared" si="13"/>
        <v>N.A.</v>
      </c>
      <c r="AR27" s="14">
        <f t="shared" si="13"/>
        <v>8344.3570819466786</v>
      </c>
    </row>
    <row r="28" spans="1:44" ht="15" customHeight="1" thickBot="1" x14ac:dyDescent="0.3">
      <c r="A28" s="3" t="s">
        <v>13</v>
      </c>
      <c r="B28" s="2">
        <v>13701470</v>
      </c>
      <c r="C28" s="2">
        <v>3852000.0000000005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13701470</v>
      </c>
      <c r="M28" s="13">
        <f t="shared" si="11"/>
        <v>3852000.0000000005</v>
      </c>
      <c r="N28" s="14">
        <f>L28+M28</f>
        <v>17553470</v>
      </c>
      <c r="P28" s="3" t="s">
        <v>13</v>
      </c>
      <c r="Q28" s="2">
        <v>2507</v>
      </c>
      <c r="R28" s="2">
        <v>552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2507</v>
      </c>
      <c r="AB28" s="13">
        <f t="shared" si="12"/>
        <v>552</v>
      </c>
      <c r="AC28" s="14">
        <f>AA28+AB28</f>
        <v>3059</v>
      </c>
      <c r="AE28" s="3" t="s">
        <v>13</v>
      </c>
      <c r="AF28" s="2">
        <f t="shared" si="13"/>
        <v>5465.2852014359796</v>
      </c>
      <c r="AG28" s="2">
        <f t="shared" si="13"/>
        <v>6978.2608695652179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5465.2852014359796</v>
      </c>
      <c r="AQ28" s="16">
        <f t="shared" si="13"/>
        <v>6978.2608695652179</v>
      </c>
      <c r="AR28" s="14">
        <f t="shared" si="13"/>
        <v>5738.3033671134353</v>
      </c>
    </row>
    <row r="29" spans="1:44" ht="15" customHeight="1" thickBot="1" x14ac:dyDescent="0.3">
      <c r="A29" s="3" t="s">
        <v>14</v>
      </c>
      <c r="B29" s="2">
        <v>630413166.99999976</v>
      </c>
      <c r="C29" s="2">
        <v>2933926170.9999957</v>
      </c>
      <c r="D29" s="2">
        <v>132957490</v>
      </c>
      <c r="E29" s="2">
        <v>59334031.999999993</v>
      </c>
      <c r="F29" s="2"/>
      <c r="G29" s="2">
        <v>287404640.00000006</v>
      </c>
      <c r="H29" s="2"/>
      <c r="I29" s="2">
        <v>206505399.99999994</v>
      </c>
      <c r="J29" s="2">
        <v>0</v>
      </c>
      <c r="K29" s="2"/>
      <c r="L29" s="1">
        <f t="shared" si="11"/>
        <v>763370656.99999976</v>
      </c>
      <c r="M29" s="13">
        <f t="shared" si="11"/>
        <v>3487170242.9999957</v>
      </c>
      <c r="N29" s="14">
        <f>L29+M29</f>
        <v>4250540899.9999952</v>
      </c>
      <c r="P29" s="3" t="s">
        <v>14</v>
      </c>
      <c r="Q29" s="2">
        <v>72015</v>
      </c>
      <c r="R29" s="2">
        <v>287144</v>
      </c>
      <c r="S29" s="2">
        <v>15279</v>
      </c>
      <c r="T29" s="2">
        <v>3877</v>
      </c>
      <c r="U29" s="2">
        <v>0</v>
      </c>
      <c r="V29" s="2">
        <v>20856</v>
      </c>
      <c r="W29" s="2">
        <v>0</v>
      </c>
      <c r="X29" s="2">
        <v>17709</v>
      </c>
      <c r="Y29" s="2">
        <v>1075</v>
      </c>
      <c r="Z29" s="2">
        <v>0</v>
      </c>
      <c r="AA29" s="1">
        <f t="shared" si="12"/>
        <v>88369</v>
      </c>
      <c r="AB29" s="13">
        <f t="shared" si="12"/>
        <v>329586</v>
      </c>
      <c r="AC29" s="14">
        <f>AA29+AB29</f>
        <v>417955</v>
      </c>
      <c r="AE29" s="3" t="s">
        <v>14</v>
      </c>
      <c r="AF29" s="2">
        <f t="shared" si="13"/>
        <v>8753.9146983267347</v>
      </c>
      <c r="AG29" s="2">
        <f t="shared" si="13"/>
        <v>10217.612664725697</v>
      </c>
      <c r="AH29" s="2">
        <f t="shared" si="13"/>
        <v>8701.9759146541001</v>
      </c>
      <c r="AI29" s="2">
        <f t="shared" si="13"/>
        <v>15304.109362909465</v>
      </c>
      <c r="AJ29" s="2" t="str">
        <f t="shared" si="13"/>
        <v>N.A.</v>
      </c>
      <c r="AK29" s="2">
        <f t="shared" si="13"/>
        <v>13780.429612581514</v>
      </c>
      <c r="AL29" s="2" t="str">
        <f t="shared" si="13"/>
        <v>N.A.</v>
      </c>
      <c r="AM29" s="2">
        <f t="shared" si="13"/>
        <v>11661.042407815232</v>
      </c>
      <c r="AN29" s="2">
        <f t="shared" si="13"/>
        <v>0</v>
      </c>
      <c r="AO29" s="2" t="str">
        <f t="shared" si="13"/>
        <v>N.A.</v>
      </c>
      <c r="AP29" s="15">
        <f t="shared" si="13"/>
        <v>8638.4439905396666</v>
      </c>
      <c r="AQ29" s="16">
        <f t="shared" si="13"/>
        <v>10580.4562178005</v>
      </c>
      <c r="AR29" s="14">
        <f t="shared" si="13"/>
        <v>10169.852974602518</v>
      </c>
    </row>
    <row r="30" spans="1:44" ht="15" customHeight="1" thickBot="1" x14ac:dyDescent="0.3">
      <c r="A30" s="3" t="s">
        <v>15</v>
      </c>
      <c r="B30" s="2">
        <v>33149738.999999996</v>
      </c>
      <c r="C30" s="2">
        <v>3654570</v>
      </c>
      <c r="D30" s="2">
        <v>7430829.9999999991</v>
      </c>
      <c r="E30" s="2">
        <v>6048810.0000000009</v>
      </c>
      <c r="F30" s="2"/>
      <c r="G30" s="2">
        <v>9904380</v>
      </c>
      <c r="H30" s="2">
        <v>30933359</v>
      </c>
      <c r="I30" s="2"/>
      <c r="J30" s="2">
        <v>0</v>
      </c>
      <c r="K30" s="2"/>
      <c r="L30" s="1">
        <f t="shared" si="11"/>
        <v>71513928</v>
      </c>
      <c r="M30" s="13">
        <f t="shared" si="11"/>
        <v>19607760</v>
      </c>
      <c r="N30" s="14">
        <f>L30+M30</f>
        <v>91121688</v>
      </c>
      <c r="P30" s="3" t="s">
        <v>15</v>
      </c>
      <c r="Q30" s="2">
        <v>7726</v>
      </c>
      <c r="R30" s="2">
        <v>692</v>
      </c>
      <c r="S30" s="2">
        <v>1714</v>
      </c>
      <c r="T30" s="2">
        <v>647</v>
      </c>
      <c r="U30" s="2">
        <v>0</v>
      </c>
      <c r="V30" s="2">
        <v>3134</v>
      </c>
      <c r="W30" s="2">
        <v>17961</v>
      </c>
      <c r="X30" s="2">
        <v>0</v>
      </c>
      <c r="Y30" s="2">
        <v>1998</v>
      </c>
      <c r="Z30" s="2">
        <v>0</v>
      </c>
      <c r="AA30" s="1">
        <f t="shared" si="12"/>
        <v>29399</v>
      </c>
      <c r="AB30" s="13">
        <f t="shared" si="12"/>
        <v>4473</v>
      </c>
      <c r="AC30" s="22">
        <f>AA30+AB30</f>
        <v>33872</v>
      </c>
      <c r="AE30" s="3" t="s">
        <v>15</v>
      </c>
      <c r="AF30" s="2">
        <f t="shared" si="13"/>
        <v>4290.6729225990157</v>
      </c>
      <c r="AG30" s="2">
        <f t="shared" si="13"/>
        <v>5281.1705202312141</v>
      </c>
      <c r="AH30" s="2">
        <f t="shared" si="13"/>
        <v>4335.3733955659272</v>
      </c>
      <c r="AI30" s="2">
        <f t="shared" si="13"/>
        <v>9349.0108191653799</v>
      </c>
      <c r="AJ30" s="2" t="str">
        <f t="shared" si="13"/>
        <v>N.A.</v>
      </c>
      <c r="AK30" s="2">
        <f t="shared" si="13"/>
        <v>3160.2999361837906</v>
      </c>
      <c r="AL30" s="2">
        <f t="shared" si="13"/>
        <v>1722.2514893380101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2432.5292697030513</v>
      </c>
      <c r="AQ30" s="16">
        <f t="shared" si="13"/>
        <v>4383.5814889336016</v>
      </c>
      <c r="AR30" s="14">
        <f t="shared" si="13"/>
        <v>2690.1773736419464</v>
      </c>
    </row>
    <row r="31" spans="1:44" ht="15" customHeight="1" thickBot="1" x14ac:dyDescent="0.3">
      <c r="A31" s="4" t="s">
        <v>16</v>
      </c>
      <c r="B31" s="2">
        <v>1039987165.999999</v>
      </c>
      <c r="C31" s="2">
        <v>2941432741.0000005</v>
      </c>
      <c r="D31" s="2">
        <v>234007275.00000006</v>
      </c>
      <c r="E31" s="2">
        <v>65382842</v>
      </c>
      <c r="F31" s="2">
        <v>213252239.99999994</v>
      </c>
      <c r="G31" s="2">
        <v>297309019.99999994</v>
      </c>
      <c r="H31" s="2">
        <v>467075164</v>
      </c>
      <c r="I31" s="2">
        <v>206505399.99999994</v>
      </c>
      <c r="J31" s="2">
        <v>0</v>
      </c>
      <c r="K31" s="2"/>
      <c r="L31" s="1">
        <f t="shared" ref="L31" si="14">B31+D31+F31+H31+J31</f>
        <v>1954321844.999999</v>
      </c>
      <c r="M31" s="13">
        <f t="shared" ref="M31" si="15">C31+E31+G31+I31+K31</f>
        <v>3510630003.0000005</v>
      </c>
      <c r="N31" s="22">
        <f>L31+M31</f>
        <v>5464951848</v>
      </c>
      <c r="P31" s="4" t="s">
        <v>16</v>
      </c>
      <c r="Q31" s="2">
        <v>122383</v>
      </c>
      <c r="R31" s="2">
        <v>288388</v>
      </c>
      <c r="S31" s="2">
        <v>30661</v>
      </c>
      <c r="T31" s="2">
        <v>4524</v>
      </c>
      <c r="U31" s="2">
        <v>21458</v>
      </c>
      <c r="V31" s="2">
        <v>23990</v>
      </c>
      <c r="W31" s="2">
        <v>73965</v>
      </c>
      <c r="X31" s="2">
        <v>17709</v>
      </c>
      <c r="Y31" s="2">
        <v>4321</v>
      </c>
      <c r="Z31" s="2">
        <v>0</v>
      </c>
      <c r="AA31" s="1">
        <f t="shared" ref="AA31" si="16">Q31+S31+U31+W31+Y31</f>
        <v>252788</v>
      </c>
      <c r="AB31" s="13">
        <f t="shared" ref="AB31" si="17">R31+T31+V31+X31+Z31</f>
        <v>334611</v>
      </c>
      <c r="AC31" s="14">
        <f>AA31+AB31</f>
        <v>587399</v>
      </c>
      <c r="AE31" s="4" t="s">
        <v>16</v>
      </c>
      <c r="AF31" s="2">
        <f t="shared" ref="AF31:AO31" si="18">IFERROR(B31/Q31, "N.A.")</f>
        <v>8497.8074242337498</v>
      </c>
      <c r="AG31" s="2">
        <f t="shared" si="18"/>
        <v>10199.56704509203</v>
      </c>
      <c r="AH31" s="2">
        <f t="shared" si="18"/>
        <v>7632.0822869443282</v>
      </c>
      <c r="AI31" s="2">
        <f t="shared" si="18"/>
        <v>14452.440760389036</v>
      </c>
      <c r="AJ31" s="2">
        <f t="shared" si="18"/>
        <v>9938.1228446267105</v>
      </c>
      <c r="AK31" s="2">
        <f t="shared" si="18"/>
        <v>12393.039599833261</v>
      </c>
      <c r="AL31" s="2">
        <f t="shared" si="18"/>
        <v>6314.8132765497194</v>
      </c>
      <c r="AM31" s="2">
        <f t="shared" si="18"/>
        <v>11661.042407815232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7731.0704819849007</v>
      </c>
      <c r="AQ31" s="16">
        <f t="shared" ref="AQ31" si="20">IFERROR(M31/AB31, "N.A.")</f>
        <v>10491.675417126156</v>
      </c>
      <c r="AR31" s="14">
        <f t="shared" ref="AR31" si="21">IFERROR(N31/AC31, "N.A.")</f>
        <v>9303.6451338868465</v>
      </c>
    </row>
    <row r="32" spans="1:44" ht="15" customHeight="1" thickBot="1" x14ac:dyDescent="0.3">
      <c r="A32" s="5" t="s">
        <v>0</v>
      </c>
      <c r="B32" s="28">
        <f>B31+C31</f>
        <v>3981419906.9999995</v>
      </c>
      <c r="C32" s="30"/>
      <c r="D32" s="28">
        <f>D31+E31</f>
        <v>299390117.00000006</v>
      </c>
      <c r="E32" s="30"/>
      <c r="F32" s="28">
        <f>F31+G31</f>
        <v>510561259.99999988</v>
      </c>
      <c r="G32" s="30"/>
      <c r="H32" s="28">
        <f>H31+I31</f>
        <v>673580564</v>
      </c>
      <c r="I32" s="30"/>
      <c r="J32" s="28">
        <f>J31+K31</f>
        <v>0</v>
      </c>
      <c r="K32" s="30"/>
      <c r="L32" s="28">
        <f>L31+M31</f>
        <v>5464951848</v>
      </c>
      <c r="M32" s="29"/>
      <c r="N32" s="23">
        <f>B32+D32+F32+H32+J32</f>
        <v>5464951847.999999</v>
      </c>
      <c r="P32" s="5" t="s">
        <v>0</v>
      </c>
      <c r="Q32" s="28">
        <f>Q31+R31</f>
        <v>410771</v>
      </c>
      <c r="R32" s="30"/>
      <c r="S32" s="28">
        <f>S31+T31</f>
        <v>35185</v>
      </c>
      <c r="T32" s="30"/>
      <c r="U32" s="28">
        <f>U31+V31</f>
        <v>45448</v>
      </c>
      <c r="V32" s="30"/>
      <c r="W32" s="28">
        <f>W31+X31</f>
        <v>91674</v>
      </c>
      <c r="X32" s="30"/>
      <c r="Y32" s="28">
        <f>Y31+Z31</f>
        <v>4321</v>
      </c>
      <c r="Z32" s="30"/>
      <c r="AA32" s="28">
        <f>AA31+AB31</f>
        <v>587399</v>
      </c>
      <c r="AB32" s="30"/>
      <c r="AC32" s="24">
        <f>Q32+S32+U32+W32+Y32</f>
        <v>587399</v>
      </c>
      <c r="AE32" s="5" t="s">
        <v>0</v>
      </c>
      <c r="AF32" s="31">
        <f>IFERROR(B32/Q32,"N.A.")</f>
        <v>9692.5535322600663</v>
      </c>
      <c r="AG32" s="32"/>
      <c r="AH32" s="31">
        <f>IFERROR(D32/S32,"N.A.")</f>
        <v>8509.0270569845125</v>
      </c>
      <c r="AI32" s="32"/>
      <c r="AJ32" s="31">
        <f>IFERROR(F32/U32,"N.A.")</f>
        <v>11233.965411019184</v>
      </c>
      <c r="AK32" s="32"/>
      <c r="AL32" s="31">
        <f>IFERROR(H32/W32,"N.A.")</f>
        <v>7347.5638021685536</v>
      </c>
      <c r="AM32" s="32"/>
      <c r="AN32" s="31">
        <f>IFERROR(J32/Y32,"N.A.")</f>
        <v>0</v>
      </c>
      <c r="AO32" s="32"/>
      <c r="AP32" s="31">
        <f>IFERROR(L32/AA32,"N.A.")</f>
        <v>9303.6451338868465</v>
      </c>
      <c r="AQ32" s="32"/>
      <c r="AR32" s="17">
        <f>IFERROR(N32/AC32, "N.A.")</f>
        <v>9303.6451338868446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92308890</v>
      </c>
      <c r="C39" s="2"/>
      <c r="D39" s="2">
        <v>13687740.000000002</v>
      </c>
      <c r="E39" s="2"/>
      <c r="F39" s="2">
        <v>21302199.999999993</v>
      </c>
      <c r="G39" s="2"/>
      <c r="H39" s="2">
        <v>203318587.00000006</v>
      </c>
      <c r="I39" s="2"/>
      <c r="J39" s="2">
        <v>0</v>
      </c>
      <c r="K39" s="2"/>
      <c r="L39" s="1">
        <f t="shared" ref="L39:M42" si="22">B39+D39+F39+H39+J39</f>
        <v>330617417.00000006</v>
      </c>
      <c r="M39" s="13">
        <f t="shared" si="22"/>
        <v>0</v>
      </c>
      <c r="N39" s="14">
        <f>L39+M39</f>
        <v>330617417.00000006</v>
      </c>
      <c r="P39" s="3" t="s">
        <v>12</v>
      </c>
      <c r="Q39" s="2">
        <v>15198</v>
      </c>
      <c r="R39" s="2">
        <v>0</v>
      </c>
      <c r="S39" s="2">
        <v>2482</v>
      </c>
      <c r="T39" s="2">
        <v>0</v>
      </c>
      <c r="U39" s="2">
        <v>3384</v>
      </c>
      <c r="V39" s="2">
        <v>0</v>
      </c>
      <c r="W39" s="2">
        <v>55654</v>
      </c>
      <c r="X39" s="2">
        <v>0</v>
      </c>
      <c r="Y39" s="2">
        <v>4554</v>
      </c>
      <c r="Z39" s="2">
        <v>0</v>
      </c>
      <c r="AA39" s="1">
        <f t="shared" ref="AA39:AB42" si="23">Q39+S39+U39+W39+Y39</f>
        <v>81272</v>
      </c>
      <c r="AB39" s="13">
        <f t="shared" si="23"/>
        <v>0</v>
      </c>
      <c r="AC39" s="14">
        <f>AA39+AB39</f>
        <v>81272</v>
      </c>
      <c r="AE39" s="3" t="s">
        <v>12</v>
      </c>
      <c r="AF39" s="2">
        <f t="shared" ref="AF39:AR42" si="24">IFERROR(B39/Q39, "N.A.")</f>
        <v>6073.7524674299248</v>
      </c>
      <c r="AG39" s="2" t="str">
        <f t="shared" si="24"/>
        <v>N.A.</v>
      </c>
      <c r="AH39" s="2">
        <f t="shared" si="24"/>
        <v>5514.8025785656737</v>
      </c>
      <c r="AI39" s="2" t="str">
        <f t="shared" si="24"/>
        <v>N.A.</v>
      </c>
      <c r="AJ39" s="2">
        <f t="shared" si="24"/>
        <v>6294.9763593380594</v>
      </c>
      <c r="AK39" s="2" t="str">
        <f t="shared" si="24"/>
        <v>N.A.</v>
      </c>
      <c r="AL39" s="2">
        <f t="shared" si="24"/>
        <v>3653.2609875300977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4068.0359410375045</v>
      </c>
      <c r="AQ39" s="16" t="str">
        <f t="shared" si="24"/>
        <v>N.A.</v>
      </c>
      <c r="AR39" s="14">
        <f t="shared" si="24"/>
        <v>4068.0359410375045</v>
      </c>
    </row>
    <row r="40" spans="1:44" ht="15" customHeight="1" thickBot="1" x14ac:dyDescent="0.3">
      <c r="A40" s="3" t="s">
        <v>13</v>
      </c>
      <c r="B40" s="2">
        <v>201281035.00000006</v>
      </c>
      <c r="C40" s="2">
        <v>11963880</v>
      </c>
      <c r="D40" s="2">
        <v>0</v>
      </c>
      <c r="E40" s="2"/>
      <c r="F40" s="2"/>
      <c r="G40" s="2"/>
      <c r="H40" s="2"/>
      <c r="I40" s="2"/>
      <c r="J40" s="2"/>
      <c r="K40" s="2"/>
      <c r="L40" s="1">
        <f t="shared" si="22"/>
        <v>201281035.00000006</v>
      </c>
      <c r="M40" s="13">
        <f t="shared" si="22"/>
        <v>11963880</v>
      </c>
      <c r="N40" s="14">
        <f>L40+M40</f>
        <v>213244915.00000006</v>
      </c>
      <c r="P40" s="3" t="s">
        <v>13</v>
      </c>
      <c r="Q40" s="2">
        <v>33937</v>
      </c>
      <c r="R40" s="2">
        <v>1114</v>
      </c>
      <c r="S40" s="2">
        <v>153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34090</v>
      </c>
      <c r="AB40" s="13">
        <f t="shared" si="23"/>
        <v>1114</v>
      </c>
      <c r="AC40" s="14">
        <f>AA40+AB40</f>
        <v>35204</v>
      </c>
      <c r="AE40" s="3" t="s">
        <v>13</v>
      </c>
      <c r="AF40" s="2">
        <f t="shared" si="24"/>
        <v>5931.0202728585336</v>
      </c>
      <c r="AG40" s="2">
        <f t="shared" si="24"/>
        <v>10739.569120287253</v>
      </c>
      <c r="AH40" s="2">
        <f t="shared" si="24"/>
        <v>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5904.4011440305094</v>
      </c>
      <c r="AQ40" s="16">
        <f t="shared" si="24"/>
        <v>10739.569120287253</v>
      </c>
      <c r="AR40" s="14">
        <f t="shared" si="24"/>
        <v>6057.4058345642561</v>
      </c>
    </row>
    <row r="41" spans="1:44" ht="15" customHeight="1" thickBot="1" x14ac:dyDescent="0.3">
      <c r="A41" s="3" t="s">
        <v>14</v>
      </c>
      <c r="B41" s="2">
        <v>334732910</v>
      </c>
      <c r="C41" s="2">
        <v>1651900437.0000002</v>
      </c>
      <c r="D41" s="2">
        <v>18797430.000000004</v>
      </c>
      <c r="E41" s="2">
        <v>41511340</v>
      </c>
      <c r="F41" s="2"/>
      <c r="G41" s="2">
        <v>106016842</v>
      </c>
      <c r="H41" s="2"/>
      <c r="I41" s="2">
        <v>65234540.000000015</v>
      </c>
      <c r="J41" s="2">
        <v>0</v>
      </c>
      <c r="K41" s="2"/>
      <c r="L41" s="1">
        <f t="shared" si="22"/>
        <v>353530340</v>
      </c>
      <c r="M41" s="13">
        <f t="shared" si="22"/>
        <v>1864663159.0000002</v>
      </c>
      <c r="N41" s="14">
        <f>L41+M41</f>
        <v>2218193499</v>
      </c>
      <c r="P41" s="3" t="s">
        <v>14</v>
      </c>
      <c r="Q41" s="2">
        <v>53166</v>
      </c>
      <c r="R41" s="2">
        <v>197360</v>
      </c>
      <c r="S41" s="2">
        <v>3454</v>
      </c>
      <c r="T41" s="2">
        <v>2698</v>
      </c>
      <c r="U41" s="2">
        <v>0</v>
      </c>
      <c r="V41" s="2">
        <v>7768</v>
      </c>
      <c r="W41" s="2">
        <v>0</v>
      </c>
      <c r="X41" s="2">
        <v>9125</v>
      </c>
      <c r="Y41" s="2">
        <v>5220</v>
      </c>
      <c r="Z41" s="2">
        <v>0</v>
      </c>
      <c r="AA41" s="1">
        <f t="shared" si="23"/>
        <v>61840</v>
      </c>
      <c r="AB41" s="13">
        <f t="shared" si="23"/>
        <v>216951</v>
      </c>
      <c r="AC41" s="14">
        <f>AA41+AB41</f>
        <v>278791</v>
      </c>
      <c r="AE41" s="3" t="s">
        <v>14</v>
      </c>
      <c r="AF41" s="2">
        <f t="shared" si="24"/>
        <v>6295.9957491629993</v>
      </c>
      <c r="AG41" s="2">
        <f t="shared" si="24"/>
        <v>8369.9860002026762</v>
      </c>
      <c r="AH41" s="2">
        <f t="shared" si="24"/>
        <v>5442.2206137811245</v>
      </c>
      <c r="AI41" s="2">
        <f t="shared" si="24"/>
        <v>15385.967383246849</v>
      </c>
      <c r="AJ41" s="2" t="str">
        <f t="shared" si="24"/>
        <v>N.A.</v>
      </c>
      <c r="AK41" s="2">
        <f t="shared" si="24"/>
        <v>13647.894181256437</v>
      </c>
      <c r="AL41" s="2" t="str">
        <f t="shared" si="24"/>
        <v>N.A.</v>
      </c>
      <c r="AM41" s="2">
        <f t="shared" si="24"/>
        <v>7148.9906849315084</v>
      </c>
      <c r="AN41" s="2">
        <f t="shared" si="24"/>
        <v>0</v>
      </c>
      <c r="AO41" s="2" t="str">
        <f t="shared" si="24"/>
        <v>N.A.</v>
      </c>
      <c r="AP41" s="15">
        <f t="shared" si="24"/>
        <v>5716.855433376455</v>
      </c>
      <c r="AQ41" s="16">
        <f t="shared" si="24"/>
        <v>8594.8585579232185</v>
      </c>
      <c r="AR41" s="14">
        <f t="shared" si="24"/>
        <v>7956.4745597956889</v>
      </c>
    </row>
    <row r="42" spans="1:44" ht="15" customHeight="1" thickBot="1" x14ac:dyDescent="0.3">
      <c r="A42" s="3" t="s">
        <v>15</v>
      </c>
      <c r="B42" s="2">
        <v>374100.00000000006</v>
      </c>
      <c r="C42" s="2">
        <v>2053250</v>
      </c>
      <c r="D42" s="2">
        <v>1384600</v>
      </c>
      <c r="E42" s="2"/>
      <c r="F42" s="2"/>
      <c r="G42" s="2">
        <v>10638888</v>
      </c>
      <c r="H42" s="2">
        <v>3309377</v>
      </c>
      <c r="I42" s="2"/>
      <c r="J42" s="2">
        <v>0</v>
      </c>
      <c r="K42" s="2"/>
      <c r="L42" s="1">
        <f t="shared" si="22"/>
        <v>5068077</v>
      </c>
      <c r="M42" s="13">
        <f t="shared" si="22"/>
        <v>12692138</v>
      </c>
      <c r="N42" s="14">
        <f>L42+M42</f>
        <v>17760215</v>
      </c>
      <c r="P42" s="3" t="s">
        <v>15</v>
      </c>
      <c r="Q42" s="2">
        <v>363</v>
      </c>
      <c r="R42" s="2">
        <v>381</v>
      </c>
      <c r="S42" s="2">
        <v>161</v>
      </c>
      <c r="T42" s="2">
        <v>0</v>
      </c>
      <c r="U42" s="2">
        <v>0</v>
      </c>
      <c r="V42" s="2">
        <v>869</v>
      </c>
      <c r="W42" s="2">
        <v>1755</v>
      </c>
      <c r="X42" s="2">
        <v>0</v>
      </c>
      <c r="Y42" s="2">
        <v>1533</v>
      </c>
      <c r="Z42" s="2">
        <v>0</v>
      </c>
      <c r="AA42" s="1">
        <f t="shared" si="23"/>
        <v>3812</v>
      </c>
      <c r="AB42" s="13">
        <f t="shared" si="23"/>
        <v>1250</v>
      </c>
      <c r="AC42" s="14">
        <f>AA42+AB42</f>
        <v>5062</v>
      </c>
      <c r="AE42" s="3" t="s">
        <v>15</v>
      </c>
      <c r="AF42" s="2">
        <f t="shared" si="24"/>
        <v>1030.5785123966944</v>
      </c>
      <c r="AG42" s="2">
        <f t="shared" si="24"/>
        <v>5389.1076115485566</v>
      </c>
      <c r="AH42" s="2">
        <f t="shared" si="24"/>
        <v>8600</v>
      </c>
      <c r="AI42" s="2" t="str">
        <f t="shared" si="24"/>
        <v>N.A.</v>
      </c>
      <c r="AJ42" s="2" t="str">
        <f t="shared" si="24"/>
        <v>N.A.</v>
      </c>
      <c r="AK42" s="2">
        <f t="shared" si="24"/>
        <v>12242.678941311853</v>
      </c>
      <c r="AL42" s="2">
        <f t="shared" si="24"/>
        <v>1885.6849002849003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1329.5060335781741</v>
      </c>
      <c r="AQ42" s="16">
        <f t="shared" si="24"/>
        <v>10153.7104</v>
      </c>
      <c r="AR42" s="14">
        <f t="shared" si="24"/>
        <v>3508.5371394705649</v>
      </c>
    </row>
    <row r="43" spans="1:44" ht="15" customHeight="1" thickBot="1" x14ac:dyDescent="0.3">
      <c r="A43" s="4" t="s">
        <v>16</v>
      </c>
      <c r="B43" s="2">
        <v>628696934.99999964</v>
      </c>
      <c r="C43" s="2">
        <v>1665917567.0000014</v>
      </c>
      <c r="D43" s="2">
        <v>33869770</v>
      </c>
      <c r="E43" s="2">
        <v>41511340</v>
      </c>
      <c r="F43" s="2">
        <v>21302199.999999993</v>
      </c>
      <c r="G43" s="2">
        <v>116655729.99999999</v>
      </c>
      <c r="H43" s="2">
        <v>206627963.99999985</v>
      </c>
      <c r="I43" s="2">
        <v>65234540.000000015</v>
      </c>
      <c r="J43" s="2">
        <v>0</v>
      </c>
      <c r="K43" s="2"/>
      <c r="L43" s="1">
        <f t="shared" ref="L43" si="25">B43+D43+F43+H43+J43</f>
        <v>890496868.99999952</v>
      </c>
      <c r="M43" s="13">
        <f t="shared" ref="M43" si="26">C43+E43+G43+I43+K43</f>
        <v>1889319177.0000014</v>
      </c>
      <c r="N43" s="22">
        <f>L43+M43</f>
        <v>2779816046.000001</v>
      </c>
      <c r="P43" s="4" t="s">
        <v>16</v>
      </c>
      <c r="Q43" s="2">
        <v>102664</v>
      </c>
      <c r="R43" s="2">
        <v>198855</v>
      </c>
      <c r="S43" s="2">
        <v>6250</v>
      </c>
      <c r="T43" s="2">
        <v>2698</v>
      </c>
      <c r="U43" s="2">
        <v>3384</v>
      </c>
      <c r="V43" s="2">
        <v>8637</v>
      </c>
      <c r="W43" s="2">
        <v>57409</v>
      </c>
      <c r="X43" s="2">
        <v>9125</v>
      </c>
      <c r="Y43" s="2">
        <v>11307</v>
      </c>
      <c r="Z43" s="2">
        <v>0</v>
      </c>
      <c r="AA43" s="1">
        <f t="shared" ref="AA43" si="27">Q43+S43+U43+W43+Y43</f>
        <v>181014</v>
      </c>
      <c r="AB43" s="13">
        <f t="shared" ref="AB43" si="28">R43+T43+V43+X43+Z43</f>
        <v>219315</v>
      </c>
      <c r="AC43" s="22">
        <f>AA43+AB43</f>
        <v>400329</v>
      </c>
      <c r="AE43" s="4" t="s">
        <v>16</v>
      </c>
      <c r="AF43" s="2">
        <f t="shared" ref="AF43:AO43" si="29">IFERROR(B43/Q43, "N.A.")</f>
        <v>6123.8305053377971</v>
      </c>
      <c r="AG43" s="2">
        <f t="shared" si="29"/>
        <v>8377.5493047698146</v>
      </c>
      <c r="AH43" s="2">
        <f t="shared" si="29"/>
        <v>5419.1632</v>
      </c>
      <c r="AI43" s="2">
        <f t="shared" si="29"/>
        <v>15385.967383246849</v>
      </c>
      <c r="AJ43" s="2">
        <f t="shared" si="29"/>
        <v>6294.9763593380594</v>
      </c>
      <c r="AK43" s="2">
        <f t="shared" si="29"/>
        <v>13506.510362394349</v>
      </c>
      <c r="AL43" s="2">
        <f t="shared" si="29"/>
        <v>3599.2259750213357</v>
      </c>
      <c r="AM43" s="2">
        <f t="shared" si="29"/>
        <v>7148.9906849315084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4919.4916912503977</v>
      </c>
      <c r="AQ43" s="16">
        <f t="shared" ref="AQ43" si="31">IFERROR(M43/AB43, "N.A.")</f>
        <v>8614.6372888311398</v>
      </c>
      <c r="AR43" s="14">
        <f t="shared" ref="AR43" si="32">IFERROR(N43/AC43, "N.A.")</f>
        <v>6943.8288157990073</v>
      </c>
    </row>
    <row r="44" spans="1:44" ht="15" customHeight="1" thickBot="1" x14ac:dyDescent="0.3">
      <c r="A44" s="5" t="s">
        <v>0</v>
      </c>
      <c r="B44" s="28">
        <f>B43+C43</f>
        <v>2294614502.000001</v>
      </c>
      <c r="C44" s="30"/>
      <c r="D44" s="28">
        <f>D43+E43</f>
        <v>75381110</v>
      </c>
      <c r="E44" s="30"/>
      <c r="F44" s="28">
        <f>F43+G43</f>
        <v>137957929.99999997</v>
      </c>
      <c r="G44" s="30"/>
      <c r="H44" s="28">
        <f>H43+I43</f>
        <v>271862503.99999988</v>
      </c>
      <c r="I44" s="30"/>
      <c r="J44" s="28">
        <f>J43+K43</f>
        <v>0</v>
      </c>
      <c r="K44" s="30"/>
      <c r="L44" s="28">
        <f>L43+M43</f>
        <v>2779816046.000001</v>
      </c>
      <c r="M44" s="29"/>
      <c r="N44" s="23">
        <f>B44+D44+F44+H44+J44</f>
        <v>2779816046.000001</v>
      </c>
      <c r="P44" s="5" t="s">
        <v>0</v>
      </c>
      <c r="Q44" s="28">
        <f>Q43+R43</f>
        <v>301519</v>
      </c>
      <c r="R44" s="30"/>
      <c r="S44" s="28">
        <f>S43+T43</f>
        <v>8948</v>
      </c>
      <c r="T44" s="30"/>
      <c r="U44" s="28">
        <f>U43+V43</f>
        <v>12021</v>
      </c>
      <c r="V44" s="30"/>
      <c r="W44" s="28">
        <f>W43+X43</f>
        <v>66534</v>
      </c>
      <c r="X44" s="30"/>
      <c r="Y44" s="28">
        <f>Y43+Z43</f>
        <v>11307</v>
      </c>
      <c r="Z44" s="30"/>
      <c r="AA44" s="28">
        <f>AA43+AB43</f>
        <v>400329</v>
      </c>
      <c r="AB44" s="29"/>
      <c r="AC44" s="23">
        <f>Q44+S44+U44+W44+Y44</f>
        <v>400329</v>
      </c>
      <c r="AE44" s="5" t="s">
        <v>0</v>
      </c>
      <c r="AF44" s="31">
        <f>IFERROR(B44/Q44,"N.A.")</f>
        <v>7610.1821178764885</v>
      </c>
      <c r="AG44" s="32"/>
      <c r="AH44" s="31">
        <f>IFERROR(D44/S44,"N.A.")</f>
        <v>8424.3529280286093</v>
      </c>
      <c r="AI44" s="32"/>
      <c r="AJ44" s="31">
        <f>IFERROR(F44/U44,"N.A.")</f>
        <v>11476.410448381996</v>
      </c>
      <c r="AK44" s="32"/>
      <c r="AL44" s="31">
        <f>IFERROR(H44/W44,"N.A.")</f>
        <v>4086.0688369855998</v>
      </c>
      <c r="AM44" s="32"/>
      <c r="AN44" s="31">
        <f>IFERROR(J44/Y44,"N.A.")</f>
        <v>0</v>
      </c>
      <c r="AO44" s="32"/>
      <c r="AP44" s="31">
        <f>IFERROR(L44/AA44,"N.A.")</f>
        <v>6943.8288157990073</v>
      </c>
      <c r="AQ44" s="32"/>
      <c r="AR44" s="17">
        <f>IFERROR(N44/AC44, "N.A.")</f>
        <v>6943.8288157990073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6818510</v>
      </c>
      <c r="C15" s="2"/>
      <c r="D15" s="2">
        <v>1216040</v>
      </c>
      <c r="E15" s="2"/>
      <c r="F15" s="2">
        <v>0</v>
      </c>
      <c r="G15" s="2"/>
      <c r="H15" s="2">
        <v>3479970</v>
      </c>
      <c r="I15" s="2"/>
      <c r="J15" s="2">
        <v>0</v>
      </c>
      <c r="K15" s="2"/>
      <c r="L15" s="1">
        <f t="shared" ref="L15:M18" si="0">B15+D15+F15+H15+J15</f>
        <v>11514520</v>
      </c>
      <c r="M15" s="13">
        <f t="shared" si="0"/>
        <v>0</v>
      </c>
      <c r="N15" s="14">
        <f>L15+M15</f>
        <v>11514520</v>
      </c>
      <c r="P15" s="3" t="s">
        <v>12</v>
      </c>
      <c r="Q15" s="2">
        <v>707</v>
      </c>
      <c r="R15" s="2">
        <v>0</v>
      </c>
      <c r="S15" s="2">
        <v>101</v>
      </c>
      <c r="T15" s="2">
        <v>0</v>
      </c>
      <c r="U15" s="2">
        <v>101</v>
      </c>
      <c r="V15" s="2">
        <v>0</v>
      </c>
      <c r="W15" s="2">
        <v>1221</v>
      </c>
      <c r="X15" s="2">
        <v>0</v>
      </c>
      <c r="Y15" s="2">
        <v>71</v>
      </c>
      <c r="Z15" s="2">
        <v>0</v>
      </c>
      <c r="AA15" s="1">
        <f t="shared" ref="AA15:AB18" si="1">Q15+S15+U15+W15+Y15</f>
        <v>2201</v>
      </c>
      <c r="AB15" s="13">
        <f t="shared" si="1"/>
        <v>0</v>
      </c>
      <c r="AC15" s="14">
        <f>AA15+AB15</f>
        <v>2201</v>
      </c>
      <c r="AE15" s="3" t="s">
        <v>12</v>
      </c>
      <c r="AF15" s="2">
        <f t="shared" ref="AF15:AR18" si="2">IFERROR(B15/Q15, "N.A.")</f>
        <v>9644.2857142857138</v>
      </c>
      <c r="AG15" s="2" t="str">
        <f t="shared" si="2"/>
        <v>N.A.</v>
      </c>
      <c r="AH15" s="2">
        <f t="shared" si="2"/>
        <v>12040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2850.0982800982802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5231.4947751022264</v>
      </c>
      <c r="AQ15" s="16" t="str">
        <f t="shared" si="2"/>
        <v>N.A.</v>
      </c>
      <c r="AR15" s="14">
        <f t="shared" si="2"/>
        <v>5231.4947751022264</v>
      </c>
    </row>
    <row r="16" spans="1:44" ht="15" customHeight="1" thickBot="1" x14ac:dyDescent="0.3">
      <c r="A16" s="3" t="s">
        <v>13</v>
      </c>
      <c r="B16" s="2">
        <v>950200.00000000012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950200.00000000012</v>
      </c>
      <c r="M16" s="13">
        <f t="shared" si="0"/>
        <v>0</v>
      </c>
      <c r="N16" s="14">
        <f>L16+M16</f>
        <v>950200.00000000012</v>
      </c>
      <c r="P16" s="3" t="s">
        <v>13</v>
      </c>
      <c r="Q16" s="2">
        <v>257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257</v>
      </c>
      <c r="AB16" s="13">
        <f t="shared" si="1"/>
        <v>0</v>
      </c>
      <c r="AC16" s="14">
        <f>AA16+AB16</f>
        <v>257</v>
      </c>
      <c r="AE16" s="3" t="s">
        <v>13</v>
      </c>
      <c r="AF16" s="2">
        <f t="shared" si="2"/>
        <v>3697.2762645914399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3697.2762645914399</v>
      </c>
      <c r="AQ16" s="16" t="str">
        <f t="shared" si="2"/>
        <v>N.A.</v>
      </c>
      <c r="AR16" s="14">
        <f t="shared" si="2"/>
        <v>3697.2762645914399</v>
      </c>
    </row>
    <row r="17" spans="1:44" ht="15" customHeight="1" thickBot="1" x14ac:dyDescent="0.3">
      <c r="A17" s="3" t="s">
        <v>14</v>
      </c>
      <c r="B17" s="2">
        <v>6431550</v>
      </c>
      <c r="C17" s="2">
        <v>17226299.999999996</v>
      </c>
      <c r="D17" s="2"/>
      <c r="E17" s="2">
        <v>2272000</v>
      </c>
      <c r="F17" s="2"/>
      <c r="G17" s="2">
        <v>0</v>
      </c>
      <c r="H17" s="2"/>
      <c r="I17" s="2">
        <v>2130000</v>
      </c>
      <c r="J17" s="2"/>
      <c r="K17" s="2"/>
      <c r="L17" s="1">
        <f t="shared" si="0"/>
        <v>6431550</v>
      </c>
      <c r="M17" s="13">
        <f t="shared" si="0"/>
        <v>21628299.999999996</v>
      </c>
      <c r="N17" s="14">
        <f>L17+M17</f>
        <v>28059849.999999996</v>
      </c>
      <c r="P17" s="3" t="s">
        <v>14</v>
      </c>
      <c r="Q17" s="2">
        <v>1005</v>
      </c>
      <c r="R17" s="2">
        <v>2005</v>
      </c>
      <c r="S17" s="2">
        <v>0</v>
      </c>
      <c r="T17" s="2">
        <v>71</v>
      </c>
      <c r="U17" s="2">
        <v>0</v>
      </c>
      <c r="V17" s="2">
        <v>71</v>
      </c>
      <c r="W17" s="2">
        <v>0</v>
      </c>
      <c r="X17" s="2">
        <v>71</v>
      </c>
      <c r="Y17" s="2">
        <v>0</v>
      </c>
      <c r="Z17" s="2">
        <v>0</v>
      </c>
      <c r="AA17" s="1">
        <f t="shared" si="1"/>
        <v>1005</v>
      </c>
      <c r="AB17" s="13">
        <f t="shared" si="1"/>
        <v>2218</v>
      </c>
      <c r="AC17" s="14">
        <f>AA17+AB17</f>
        <v>3223</v>
      </c>
      <c r="AE17" s="3" t="s">
        <v>14</v>
      </c>
      <c r="AF17" s="2">
        <f t="shared" si="2"/>
        <v>6399.5522388059699</v>
      </c>
      <c r="AG17" s="2">
        <f t="shared" si="2"/>
        <v>8591.6708229426422</v>
      </c>
      <c r="AH17" s="2" t="str">
        <f t="shared" si="2"/>
        <v>N.A.</v>
      </c>
      <c r="AI17" s="2">
        <f t="shared" si="2"/>
        <v>32000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30000</v>
      </c>
      <c r="AN17" s="2" t="str">
        <f t="shared" si="2"/>
        <v>N.A.</v>
      </c>
      <c r="AO17" s="2" t="str">
        <f t="shared" si="2"/>
        <v>N.A.</v>
      </c>
      <c r="AP17" s="15">
        <f t="shared" si="2"/>
        <v>6399.5522388059699</v>
      </c>
      <c r="AQ17" s="16">
        <f t="shared" si="2"/>
        <v>9751.2623985572573</v>
      </c>
      <c r="AR17" s="14">
        <f t="shared" si="2"/>
        <v>8706.1278312131544</v>
      </c>
    </row>
    <row r="18" spans="1:44" ht="15" customHeight="1" thickBot="1" x14ac:dyDescent="0.3">
      <c r="A18" s="3" t="s">
        <v>15</v>
      </c>
      <c r="B18" s="2">
        <v>4400904</v>
      </c>
      <c r="C18" s="2"/>
      <c r="D18" s="2">
        <v>1042320</v>
      </c>
      <c r="E18" s="2"/>
      <c r="F18" s="2"/>
      <c r="G18" s="2">
        <v>1116000</v>
      </c>
      <c r="H18" s="2">
        <v>2514083.0000000005</v>
      </c>
      <c r="I18" s="2"/>
      <c r="J18" s="2">
        <v>0</v>
      </c>
      <c r="K18" s="2"/>
      <c r="L18" s="1">
        <f t="shared" si="0"/>
        <v>7957307</v>
      </c>
      <c r="M18" s="13">
        <f t="shared" si="0"/>
        <v>1116000</v>
      </c>
      <c r="N18" s="14">
        <f>L18+M18</f>
        <v>9073307</v>
      </c>
      <c r="P18" s="3" t="s">
        <v>15</v>
      </c>
      <c r="Q18" s="2">
        <v>845</v>
      </c>
      <c r="R18" s="2">
        <v>0</v>
      </c>
      <c r="S18" s="2">
        <v>101</v>
      </c>
      <c r="T18" s="2">
        <v>0</v>
      </c>
      <c r="U18" s="2">
        <v>0</v>
      </c>
      <c r="V18" s="2">
        <v>186</v>
      </c>
      <c r="W18" s="2">
        <v>3226</v>
      </c>
      <c r="X18" s="2">
        <v>0</v>
      </c>
      <c r="Y18" s="2">
        <v>845</v>
      </c>
      <c r="Z18" s="2">
        <v>0</v>
      </c>
      <c r="AA18" s="1">
        <f t="shared" si="1"/>
        <v>5017</v>
      </c>
      <c r="AB18" s="13">
        <f t="shared" si="1"/>
        <v>186</v>
      </c>
      <c r="AC18" s="22">
        <f>AA18+AB18</f>
        <v>5203</v>
      </c>
      <c r="AE18" s="3" t="s">
        <v>15</v>
      </c>
      <c r="AF18" s="2">
        <f t="shared" si="2"/>
        <v>5208.1704142011831</v>
      </c>
      <c r="AG18" s="2" t="str">
        <f t="shared" si="2"/>
        <v>N.A.</v>
      </c>
      <c r="AH18" s="2">
        <f t="shared" si="2"/>
        <v>10320</v>
      </c>
      <c r="AI18" s="2" t="str">
        <f t="shared" si="2"/>
        <v>N.A.</v>
      </c>
      <c r="AJ18" s="2" t="str">
        <f t="shared" si="2"/>
        <v>N.A.</v>
      </c>
      <c r="AK18" s="2">
        <f t="shared" si="2"/>
        <v>6000</v>
      </c>
      <c r="AL18" s="2">
        <f t="shared" si="2"/>
        <v>779.31897086174843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1586.0687661949373</v>
      </c>
      <c r="AQ18" s="16">
        <f t="shared" si="2"/>
        <v>6000</v>
      </c>
      <c r="AR18" s="14">
        <f t="shared" si="2"/>
        <v>1743.8606573130885</v>
      </c>
    </row>
    <row r="19" spans="1:44" ht="15" customHeight="1" thickBot="1" x14ac:dyDescent="0.3">
      <c r="A19" s="4" t="s">
        <v>16</v>
      </c>
      <c r="B19" s="2">
        <v>18601164</v>
      </c>
      <c r="C19" s="2">
        <v>17226299.999999996</v>
      </c>
      <c r="D19" s="2">
        <v>2258360</v>
      </c>
      <c r="E19" s="2">
        <v>2272000</v>
      </c>
      <c r="F19" s="2">
        <v>0</v>
      </c>
      <c r="G19" s="2">
        <v>1116000</v>
      </c>
      <c r="H19" s="2">
        <v>5994053</v>
      </c>
      <c r="I19" s="2">
        <v>2130000</v>
      </c>
      <c r="J19" s="2">
        <v>0</v>
      </c>
      <c r="K19" s="2"/>
      <c r="L19" s="1">
        <f t="shared" ref="L19" si="3">B19+D19+F19+H19+J19</f>
        <v>26853577</v>
      </c>
      <c r="M19" s="13">
        <f t="shared" ref="M19" si="4">C19+E19+G19+I19+K19</f>
        <v>22744299.999999996</v>
      </c>
      <c r="N19" s="22">
        <f>L19+M19</f>
        <v>49597877</v>
      </c>
      <c r="P19" s="4" t="s">
        <v>16</v>
      </c>
      <c r="Q19" s="2">
        <v>2814</v>
      </c>
      <c r="R19" s="2">
        <v>2005</v>
      </c>
      <c r="S19" s="2">
        <v>202</v>
      </c>
      <c r="T19" s="2">
        <v>71</v>
      </c>
      <c r="U19" s="2">
        <v>101</v>
      </c>
      <c r="V19" s="2">
        <v>257</v>
      </c>
      <c r="W19" s="2">
        <v>4447</v>
      </c>
      <c r="X19" s="2">
        <v>71</v>
      </c>
      <c r="Y19" s="2">
        <v>916</v>
      </c>
      <c r="Z19" s="2">
        <v>0</v>
      </c>
      <c r="AA19" s="1">
        <f t="shared" ref="AA19" si="5">Q19+S19+U19+W19+Y19</f>
        <v>8480</v>
      </c>
      <c r="AB19" s="13">
        <f t="shared" ref="AB19" si="6">R19+T19+V19+X19+Z19</f>
        <v>2404</v>
      </c>
      <c r="AC19" s="14">
        <f>AA19+AB19</f>
        <v>10884</v>
      </c>
      <c r="AE19" s="4" t="s">
        <v>16</v>
      </c>
      <c r="AF19" s="2">
        <f t="shared" ref="AF19:AO19" si="7">IFERROR(B19/Q19, "N.A.")</f>
        <v>6610.2217484008524</v>
      </c>
      <c r="AG19" s="2">
        <f t="shared" si="7"/>
        <v>8591.6708229426422</v>
      </c>
      <c r="AH19" s="2">
        <f t="shared" si="7"/>
        <v>11180</v>
      </c>
      <c r="AI19" s="2">
        <f t="shared" si="7"/>
        <v>32000</v>
      </c>
      <c r="AJ19" s="2">
        <f t="shared" si="7"/>
        <v>0</v>
      </c>
      <c r="AK19" s="2">
        <f t="shared" si="7"/>
        <v>4342.4124513618681</v>
      </c>
      <c r="AL19" s="2">
        <f t="shared" si="7"/>
        <v>1347.8868900382281</v>
      </c>
      <c r="AM19" s="2">
        <f t="shared" si="7"/>
        <v>30000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3166.6954009433962</v>
      </c>
      <c r="AQ19" s="16">
        <f t="shared" ref="AQ19" si="9">IFERROR(M19/AB19, "N.A.")</f>
        <v>9461.0232945091502</v>
      </c>
      <c r="AR19" s="14">
        <f t="shared" ref="AR19" si="10">IFERROR(N19/AC19, "N.A.")</f>
        <v>4556.953050349136</v>
      </c>
    </row>
    <row r="20" spans="1:44" ht="15" customHeight="1" thickBot="1" x14ac:dyDescent="0.3">
      <c r="A20" s="5" t="s">
        <v>0</v>
      </c>
      <c r="B20" s="28">
        <f>B19+C19</f>
        <v>35827464</v>
      </c>
      <c r="C20" s="30"/>
      <c r="D20" s="28">
        <f>D19+E19</f>
        <v>4530360</v>
      </c>
      <c r="E20" s="30"/>
      <c r="F20" s="28">
        <f>F19+G19</f>
        <v>1116000</v>
      </c>
      <c r="G20" s="30"/>
      <c r="H20" s="28">
        <f>H19+I19</f>
        <v>8124053</v>
      </c>
      <c r="I20" s="30"/>
      <c r="J20" s="28">
        <f>J19+K19</f>
        <v>0</v>
      </c>
      <c r="K20" s="30"/>
      <c r="L20" s="28">
        <f>L19+M19</f>
        <v>49597877</v>
      </c>
      <c r="M20" s="29"/>
      <c r="N20" s="23">
        <f>B20+D20+F20+H20+J20</f>
        <v>49597877</v>
      </c>
      <c r="P20" s="5" t="s">
        <v>0</v>
      </c>
      <c r="Q20" s="28">
        <f>Q19+R19</f>
        <v>4819</v>
      </c>
      <c r="R20" s="30"/>
      <c r="S20" s="28">
        <f>S19+T19</f>
        <v>273</v>
      </c>
      <c r="T20" s="30"/>
      <c r="U20" s="28">
        <f>U19+V19</f>
        <v>358</v>
      </c>
      <c r="V20" s="30"/>
      <c r="W20" s="28">
        <f>W19+X19</f>
        <v>4518</v>
      </c>
      <c r="X20" s="30"/>
      <c r="Y20" s="28">
        <f>Y19+Z19</f>
        <v>916</v>
      </c>
      <c r="Z20" s="30"/>
      <c r="AA20" s="28">
        <f>AA19+AB19</f>
        <v>10884</v>
      </c>
      <c r="AB20" s="30"/>
      <c r="AC20" s="24">
        <f>Q20+S20+U20+W20+Y20</f>
        <v>10884</v>
      </c>
      <c r="AE20" s="5" t="s">
        <v>0</v>
      </c>
      <c r="AF20" s="31">
        <f>IFERROR(B20/Q20,"N.A.")</f>
        <v>7434.626271010583</v>
      </c>
      <c r="AG20" s="32"/>
      <c r="AH20" s="31">
        <f>IFERROR(D20/S20,"N.A.")</f>
        <v>16594.725274725275</v>
      </c>
      <c r="AI20" s="32"/>
      <c r="AJ20" s="31">
        <f>IFERROR(F20/U20,"N.A.")</f>
        <v>3117.31843575419</v>
      </c>
      <c r="AK20" s="32"/>
      <c r="AL20" s="31">
        <f>IFERROR(H20/W20,"N.A.")</f>
        <v>1798.1525011066844</v>
      </c>
      <c r="AM20" s="32"/>
      <c r="AN20" s="31">
        <f>IFERROR(J20/Y20,"N.A.")</f>
        <v>0</v>
      </c>
      <c r="AO20" s="32"/>
      <c r="AP20" s="31">
        <f>IFERROR(L20/AA20,"N.A.")</f>
        <v>4556.953050349136</v>
      </c>
      <c r="AQ20" s="32"/>
      <c r="AR20" s="17">
        <f>IFERROR(N20/AC20, "N.A.")</f>
        <v>4556.953050349136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6818510</v>
      </c>
      <c r="C27" s="2"/>
      <c r="D27" s="2">
        <v>1216040</v>
      </c>
      <c r="E27" s="2"/>
      <c r="F27" s="2">
        <v>0</v>
      </c>
      <c r="G27" s="2"/>
      <c r="H27" s="2">
        <v>2263090</v>
      </c>
      <c r="I27" s="2"/>
      <c r="J27" s="2">
        <v>0</v>
      </c>
      <c r="K27" s="2"/>
      <c r="L27" s="1">
        <f t="shared" ref="L27:M30" si="11">B27+D27+F27+H27+J27</f>
        <v>10297640</v>
      </c>
      <c r="M27" s="13">
        <f t="shared" si="11"/>
        <v>0</v>
      </c>
      <c r="N27" s="14">
        <f>L27+M27</f>
        <v>10297640</v>
      </c>
      <c r="P27" s="3" t="s">
        <v>12</v>
      </c>
      <c r="Q27" s="2">
        <v>707</v>
      </c>
      <c r="R27" s="2">
        <v>0</v>
      </c>
      <c r="S27" s="2">
        <v>101</v>
      </c>
      <c r="T27" s="2">
        <v>0</v>
      </c>
      <c r="U27" s="2">
        <v>101</v>
      </c>
      <c r="V27" s="2">
        <v>0</v>
      </c>
      <c r="W27" s="2">
        <v>459</v>
      </c>
      <c r="X27" s="2">
        <v>0</v>
      </c>
      <c r="Y27" s="2">
        <v>71</v>
      </c>
      <c r="Z27" s="2">
        <v>0</v>
      </c>
      <c r="AA27" s="1">
        <f t="shared" ref="AA27:AB30" si="12">Q27+S27+U27+W27+Y27</f>
        <v>1439</v>
      </c>
      <c r="AB27" s="13">
        <f t="shared" si="12"/>
        <v>0</v>
      </c>
      <c r="AC27" s="14">
        <f>AA27+AB27</f>
        <v>1439</v>
      </c>
      <c r="AE27" s="3" t="s">
        <v>12</v>
      </c>
      <c r="AF27" s="2">
        <f t="shared" ref="AF27:AR30" si="13">IFERROR(B27/Q27, "N.A.")</f>
        <v>9644.2857142857138</v>
      </c>
      <c r="AG27" s="2" t="str">
        <f t="shared" si="13"/>
        <v>N.A.</v>
      </c>
      <c r="AH27" s="2">
        <f t="shared" si="13"/>
        <v>12040</v>
      </c>
      <c r="AI27" s="2" t="str">
        <f t="shared" si="13"/>
        <v>N.A.</v>
      </c>
      <c r="AJ27" s="2">
        <f t="shared" si="13"/>
        <v>0</v>
      </c>
      <c r="AK27" s="2" t="str">
        <f t="shared" si="13"/>
        <v>N.A.</v>
      </c>
      <c r="AL27" s="2">
        <f t="shared" si="13"/>
        <v>4930.4793028322438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7156.1084086170949</v>
      </c>
      <c r="AQ27" s="16" t="str">
        <f t="shared" si="13"/>
        <v>N.A.</v>
      </c>
      <c r="AR27" s="14">
        <f t="shared" si="13"/>
        <v>7156.1084086170949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5354100</v>
      </c>
      <c r="C29" s="2">
        <v>9671900</v>
      </c>
      <c r="D29" s="2"/>
      <c r="E29" s="2">
        <v>2272000</v>
      </c>
      <c r="F29" s="2"/>
      <c r="G29" s="2"/>
      <c r="H29" s="2"/>
      <c r="I29" s="2">
        <v>2130000</v>
      </c>
      <c r="J29" s="2"/>
      <c r="K29" s="2"/>
      <c r="L29" s="1">
        <f t="shared" si="11"/>
        <v>5354100</v>
      </c>
      <c r="M29" s="13">
        <f t="shared" si="11"/>
        <v>14073900</v>
      </c>
      <c r="N29" s="14">
        <f>L29+M29</f>
        <v>19428000</v>
      </c>
      <c r="P29" s="3" t="s">
        <v>14</v>
      </c>
      <c r="Q29" s="2">
        <v>732</v>
      </c>
      <c r="R29" s="2">
        <v>1347</v>
      </c>
      <c r="S29" s="2">
        <v>0</v>
      </c>
      <c r="T29" s="2">
        <v>71</v>
      </c>
      <c r="U29" s="2">
        <v>0</v>
      </c>
      <c r="V29" s="2">
        <v>0</v>
      </c>
      <c r="W29" s="2">
        <v>0</v>
      </c>
      <c r="X29" s="2">
        <v>71</v>
      </c>
      <c r="Y29" s="2">
        <v>0</v>
      </c>
      <c r="Z29" s="2">
        <v>0</v>
      </c>
      <c r="AA29" s="1">
        <f t="shared" si="12"/>
        <v>732</v>
      </c>
      <c r="AB29" s="13">
        <f t="shared" si="12"/>
        <v>1489</v>
      </c>
      <c r="AC29" s="14">
        <f>AA29+AB29</f>
        <v>2221</v>
      </c>
      <c r="AE29" s="3" t="s">
        <v>14</v>
      </c>
      <c r="AF29" s="2">
        <f t="shared" si="13"/>
        <v>7314.3442622950815</v>
      </c>
      <c r="AG29" s="2">
        <f t="shared" si="13"/>
        <v>7180.3266518188566</v>
      </c>
      <c r="AH29" s="2" t="str">
        <f t="shared" si="13"/>
        <v>N.A.</v>
      </c>
      <c r="AI29" s="2">
        <f t="shared" si="13"/>
        <v>32000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30000</v>
      </c>
      <c r="AN29" s="2" t="str">
        <f t="shared" si="13"/>
        <v>N.A.</v>
      </c>
      <c r="AO29" s="2" t="str">
        <f t="shared" si="13"/>
        <v>N.A.</v>
      </c>
      <c r="AP29" s="15">
        <f t="shared" si="13"/>
        <v>7314.3442622950815</v>
      </c>
      <c r="AQ29" s="16">
        <f t="shared" si="13"/>
        <v>9451.9140362659509</v>
      </c>
      <c r="AR29" s="14">
        <f t="shared" si="13"/>
        <v>8747.4110760918502</v>
      </c>
    </row>
    <row r="30" spans="1:44" ht="15" customHeight="1" thickBot="1" x14ac:dyDescent="0.3">
      <c r="A30" s="3" t="s">
        <v>15</v>
      </c>
      <c r="B30" s="2">
        <v>4400904</v>
      </c>
      <c r="C30" s="2"/>
      <c r="D30" s="2">
        <v>1042320</v>
      </c>
      <c r="E30" s="2"/>
      <c r="F30" s="2"/>
      <c r="G30" s="2">
        <v>1116000</v>
      </c>
      <c r="H30" s="2">
        <v>2514083.0000000005</v>
      </c>
      <c r="I30" s="2"/>
      <c r="J30" s="2">
        <v>0</v>
      </c>
      <c r="K30" s="2"/>
      <c r="L30" s="1">
        <f t="shared" si="11"/>
        <v>7957307</v>
      </c>
      <c r="M30" s="13">
        <f t="shared" si="11"/>
        <v>1116000</v>
      </c>
      <c r="N30" s="14">
        <f>L30+M30</f>
        <v>9073307</v>
      </c>
      <c r="P30" s="3" t="s">
        <v>15</v>
      </c>
      <c r="Q30" s="2">
        <v>845</v>
      </c>
      <c r="R30" s="2">
        <v>0</v>
      </c>
      <c r="S30" s="2">
        <v>101</v>
      </c>
      <c r="T30" s="2">
        <v>0</v>
      </c>
      <c r="U30" s="2">
        <v>0</v>
      </c>
      <c r="V30" s="2">
        <v>186</v>
      </c>
      <c r="W30" s="2">
        <v>3226</v>
      </c>
      <c r="X30" s="2">
        <v>0</v>
      </c>
      <c r="Y30" s="2">
        <v>659</v>
      </c>
      <c r="Z30" s="2">
        <v>0</v>
      </c>
      <c r="AA30" s="1">
        <f t="shared" si="12"/>
        <v>4831</v>
      </c>
      <c r="AB30" s="13">
        <f t="shared" si="12"/>
        <v>186</v>
      </c>
      <c r="AC30" s="22">
        <f>AA30+AB30</f>
        <v>5017</v>
      </c>
      <c r="AE30" s="3" t="s">
        <v>15</v>
      </c>
      <c r="AF30" s="2">
        <f t="shared" si="13"/>
        <v>5208.1704142011831</v>
      </c>
      <c r="AG30" s="2" t="str">
        <f t="shared" si="13"/>
        <v>N.A.</v>
      </c>
      <c r="AH30" s="2">
        <f t="shared" si="13"/>
        <v>10320</v>
      </c>
      <c r="AI30" s="2" t="str">
        <f t="shared" si="13"/>
        <v>N.A.</v>
      </c>
      <c r="AJ30" s="2" t="str">
        <f t="shared" si="13"/>
        <v>N.A.</v>
      </c>
      <c r="AK30" s="2">
        <f t="shared" si="13"/>
        <v>6000</v>
      </c>
      <c r="AL30" s="2">
        <f t="shared" si="13"/>
        <v>779.31897086174843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1647.1345477126888</v>
      </c>
      <c r="AQ30" s="16">
        <f t="shared" si="13"/>
        <v>6000</v>
      </c>
      <c r="AR30" s="14">
        <f t="shared" si="13"/>
        <v>1808.5124576440103</v>
      </c>
    </row>
    <row r="31" spans="1:44" ht="15" customHeight="1" thickBot="1" x14ac:dyDescent="0.3">
      <c r="A31" s="4" t="s">
        <v>16</v>
      </c>
      <c r="B31" s="2">
        <v>16573514</v>
      </c>
      <c r="C31" s="2">
        <v>9671900</v>
      </c>
      <c r="D31" s="2">
        <v>2258360</v>
      </c>
      <c r="E31" s="2">
        <v>2272000</v>
      </c>
      <c r="F31" s="2">
        <v>0</v>
      </c>
      <c r="G31" s="2">
        <v>1116000</v>
      </c>
      <c r="H31" s="2">
        <v>4777173.0000000009</v>
      </c>
      <c r="I31" s="2">
        <v>2130000</v>
      </c>
      <c r="J31" s="2">
        <v>0</v>
      </c>
      <c r="K31" s="2"/>
      <c r="L31" s="1">
        <f t="shared" ref="L31" si="14">B31+D31+F31+H31+J31</f>
        <v>23609047</v>
      </c>
      <c r="M31" s="13">
        <f t="shared" ref="M31" si="15">C31+E31+G31+I31+K31</f>
        <v>15189900</v>
      </c>
      <c r="N31" s="22">
        <f>L31+M31</f>
        <v>38798947</v>
      </c>
      <c r="P31" s="4" t="s">
        <v>16</v>
      </c>
      <c r="Q31" s="2">
        <v>2284</v>
      </c>
      <c r="R31" s="2">
        <v>1347</v>
      </c>
      <c r="S31" s="2">
        <v>202</v>
      </c>
      <c r="T31" s="2">
        <v>71</v>
      </c>
      <c r="U31" s="2">
        <v>101</v>
      </c>
      <c r="V31" s="2">
        <v>186</v>
      </c>
      <c r="W31" s="2">
        <v>3685</v>
      </c>
      <c r="X31" s="2">
        <v>71</v>
      </c>
      <c r="Y31" s="2">
        <v>730</v>
      </c>
      <c r="Z31" s="2">
        <v>0</v>
      </c>
      <c r="AA31" s="1">
        <f t="shared" ref="AA31" si="16">Q31+S31+U31+W31+Y31</f>
        <v>7002</v>
      </c>
      <c r="AB31" s="13">
        <f t="shared" ref="AB31" si="17">R31+T31+V31+X31+Z31</f>
        <v>1675</v>
      </c>
      <c r="AC31" s="14">
        <f>AA31+AB31</f>
        <v>8677</v>
      </c>
      <c r="AE31" s="4" t="s">
        <v>16</v>
      </c>
      <c r="AF31" s="2">
        <f t="shared" ref="AF31:AO31" si="18">IFERROR(B31/Q31, "N.A.")</f>
        <v>7256.3546409807359</v>
      </c>
      <c r="AG31" s="2">
        <f t="shared" si="18"/>
        <v>7180.3266518188566</v>
      </c>
      <c r="AH31" s="2">
        <f t="shared" si="18"/>
        <v>11180</v>
      </c>
      <c r="AI31" s="2">
        <f t="shared" si="18"/>
        <v>32000</v>
      </c>
      <c r="AJ31" s="2">
        <f t="shared" si="18"/>
        <v>0</v>
      </c>
      <c r="AK31" s="2">
        <f t="shared" si="18"/>
        <v>6000</v>
      </c>
      <c r="AL31" s="2">
        <f t="shared" si="18"/>
        <v>1296.3834464043421</v>
      </c>
      <c r="AM31" s="2">
        <f t="shared" si="18"/>
        <v>30000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3371.7576406740932</v>
      </c>
      <c r="AQ31" s="16">
        <f t="shared" ref="AQ31" si="20">IFERROR(M31/AB31, "N.A.")</f>
        <v>9068.5970149253735</v>
      </c>
      <c r="AR31" s="14">
        <f t="shared" ref="AR31" si="21">IFERROR(N31/AC31, "N.A.")</f>
        <v>4471.4702085974413</v>
      </c>
    </row>
    <row r="32" spans="1:44" ht="15" customHeight="1" thickBot="1" x14ac:dyDescent="0.3">
      <c r="A32" s="5" t="s">
        <v>0</v>
      </c>
      <c r="B32" s="28">
        <f>B31+C31</f>
        <v>26245414</v>
      </c>
      <c r="C32" s="30"/>
      <c r="D32" s="28">
        <f>D31+E31</f>
        <v>4530360</v>
      </c>
      <c r="E32" s="30"/>
      <c r="F32" s="28">
        <f>F31+G31</f>
        <v>1116000</v>
      </c>
      <c r="G32" s="30"/>
      <c r="H32" s="28">
        <f>H31+I31</f>
        <v>6907173.0000000009</v>
      </c>
      <c r="I32" s="30"/>
      <c r="J32" s="28">
        <f>J31+K31</f>
        <v>0</v>
      </c>
      <c r="K32" s="30"/>
      <c r="L32" s="28">
        <f>L31+M31</f>
        <v>38798947</v>
      </c>
      <c r="M32" s="29"/>
      <c r="N32" s="23">
        <f>B32+D32+F32+H32+J32</f>
        <v>38798947</v>
      </c>
      <c r="P32" s="5" t="s">
        <v>0</v>
      </c>
      <c r="Q32" s="28">
        <f>Q31+R31</f>
        <v>3631</v>
      </c>
      <c r="R32" s="30"/>
      <c r="S32" s="28">
        <f>S31+T31</f>
        <v>273</v>
      </c>
      <c r="T32" s="30"/>
      <c r="U32" s="28">
        <f>U31+V31</f>
        <v>287</v>
      </c>
      <c r="V32" s="30"/>
      <c r="W32" s="28">
        <f>W31+X31</f>
        <v>3756</v>
      </c>
      <c r="X32" s="30"/>
      <c r="Y32" s="28">
        <f>Y31+Z31</f>
        <v>730</v>
      </c>
      <c r="Z32" s="30"/>
      <c r="AA32" s="28">
        <f>AA31+AB31</f>
        <v>8677</v>
      </c>
      <c r="AB32" s="30"/>
      <c r="AC32" s="24">
        <f>Q32+S32+U32+W32+Y32</f>
        <v>8677</v>
      </c>
      <c r="AE32" s="5" t="s">
        <v>0</v>
      </c>
      <c r="AF32" s="31">
        <f>IFERROR(B32/Q32,"N.A.")</f>
        <v>7228.1503717984024</v>
      </c>
      <c r="AG32" s="32"/>
      <c r="AH32" s="31">
        <f>IFERROR(D32/S32,"N.A.")</f>
        <v>16594.725274725275</v>
      </c>
      <c r="AI32" s="32"/>
      <c r="AJ32" s="31">
        <f>IFERROR(F32/U32,"N.A.")</f>
        <v>3888.5017421602788</v>
      </c>
      <c r="AK32" s="32"/>
      <c r="AL32" s="31">
        <f>IFERROR(H32/W32,"N.A.")</f>
        <v>1838.9704472843453</v>
      </c>
      <c r="AM32" s="32"/>
      <c r="AN32" s="31">
        <f>IFERROR(J32/Y32,"N.A.")</f>
        <v>0</v>
      </c>
      <c r="AO32" s="32"/>
      <c r="AP32" s="31">
        <f>IFERROR(L32/AA32,"N.A.")</f>
        <v>4471.4702085974413</v>
      </c>
      <c r="AQ32" s="32"/>
      <c r="AR32" s="17">
        <f>IFERROR(N32/AC32, "N.A.")</f>
        <v>4471.4702085974413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1216880.0000000002</v>
      </c>
      <c r="I39" s="2"/>
      <c r="J39" s="2"/>
      <c r="K39" s="2"/>
      <c r="L39" s="1">
        <f t="shared" ref="L39:M42" si="22">B39+D39+F39+H39+J39</f>
        <v>1216880.0000000002</v>
      </c>
      <c r="M39" s="13">
        <f t="shared" si="22"/>
        <v>0</v>
      </c>
      <c r="N39" s="14">
        <f>L39+M39</f>
        <v>1216880.0000000002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762</v>
      </c>
      <c r="X39" s="2">
        <v>0</v>
      </c>
      <c r="Y39" s="2">
        <v>0</v>
      </c>
      <c r="Z39" s="2">
        <v>0</v>
      </c>
      <c r="AA39" s="1">
        <f t="shared" ref="AA39:AB42" si="23">Q39+S39+U39+W39+Y39</f>
        <v>762</v>
      </c>
      <c r="AB39" s="13">
        <f t="shared" si="23"/>
        <v>0</v>
      </c>
      <c r="AC39" s="14">
        <f>AA39+AB39</f>
        <v>762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1596.9553805774281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1596.9553805774281</v>
      </c>
      <c r="AQ39" s="16" t="str">
        <f t="shared" si="24"/>
        <v>N.A.</v>
      </c>
      <c r="AR39" s="14">
        <f t="shared" si="24"/>
        <v>1596.9553805774281</v>
      </c>
    </row>
    <row r="40" spans="1:44" ht="15" customHeight="1" thickBot="1" x14ac:dyDescent="0.3">
      <c r="A40" s="3" t="s">
        <v>13</v>
      </c>
      <c r="B40" s="2">
        <v>950200.00000000012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950200.00000000012</v>
      </c>
      <c r="M40" s="13">
        <f t="shared" si="22"/>
        <v>0</v>
      </c>
      <c r="N40" s="14">
        <f>L40+M40</f>
        <v>950200.00000000012</v>
      </c>
      <c r="P40" s="3" t="s">
        <v>13</v>
      </c>
      <c r="Q40" s="2">
        <v>257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257</v>
      </c>
      <c r="AB40" s="13">
        <f t="shared" si="23"/>
        <v>0</v>
      </c>
      <c r="AC40" s="14">
        <f>AA40+AB40</f>
        <v>257</v>
      </c>
      <c r="AE40" s="3" t="s">
        <v>13</v>
      </c>
      <c r="AF40" s="2">
        <f t="shared" si="24"/>
        <v>3697.2762645914399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3697.2762645914399</v>
      </c>
      <c r="AQ40" s="16" t="str">
        <f t="shared" si="24"/>
        <v>N.A.</v>
      </c>
      <c r="AR40" s="14">
        <f t="shared" si="24"/>
        <v>3697.2762645914399</v>
      </c>
    </row>
    <row r="41" spans="1:44" ht="15" customHeight="1" thickBot="1" x14ac:dyDescent="0.3">
      <c r="A41" s="3" t="s">
        <v>14</v>
      </c>
      <c r="B41" s="2">
        <v>1077450</v>
      </c>
      <c r="C41" s="2">
        <v>7554400</v>
      </c>
      <c r="D41" s="2"/>
      <c r="E41" s="2"/>
      <c r="F41" s="2"/>
      <c r="G41" s="2">
        <v>0</v>
      </c>
      <c r="H41" s="2"/>
      <c r="I41" s="2"/>
      <c r="J41" s="2"/>
      <c r="K41" s="2"/>
      <c r="L41" s="1">
        <f t="shared" si="22"/>
        <v>1077450</v>
      </c>
      <c r="M41" s="13">
        <f t="shared" si="22"/>
        <v>7554400</v>
      </c>
      <c r="N41" s="14">
        <f>L41+M41</f>
        <v>8631850</v>
      </c>
      <c r="P41" s="3" t="s">
        <v>14</v>
      </c>
      <c r="Q41" s="2">
        <v>273</v>
      </c>
      <c r="R41" s="2">
        <v>658</v>
      </c>
      <c r="S41" s="2">
        <v>0</v>
      </c>
      <c r="T41" s="2">
        <v>0</v>
      </c>
      <c r="U41" s="2">
        <v>0</v>
      </c>
      <c r="V41" s="2">
        <v>71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273</v>
      </c>
      <c r="AB41" s="13">
        <f t="shared" si="23"/>
        <v>729</v>
      </c>
      <c r="AC41" s="14">
        <f>AA41+AB41</f>
        <v>1002</v>
      </c>
      <c r="AE41" s="3" t="s">
        <v>14</v>
      </c>
      <c r="AF41" s="2">
        <f t="shared" si="24"/>
        <v>3946.7032967032969</v>
      </c>
      <c r="AG41" s="2">
        <f t="shared" si="24"/>
        <v>11480.851063829787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3946.7032967032969</v>
      </c>
      <c r="AQ41" s="16">
        <f t="shared" si="24"/>
        <v>10362.688614540466</v>
      </c>
      <c r="AR41" s="14">
        <f t="shared" si="24"/>
        <v>8614.6207584830336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186</v>
      </c>
      <c r="Z42" s="2">
        <v>0</v>
      </c>
      <c r="AA42" s="1">
        <f t="shared" si="23"/>
        <v>186</v>
      </c>
      <c r="AB42" s="13">
        <f t="shared" si="23"/>
        <v>0</v>
      </c>
      <c r="AC42" s="14">
        <f>AA42+AB42</f>
        <v>186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2027650</v>
      </c>
      <c r="C43" s="2">
        <v>7554400</v>
      </c>
      <c r="D43" s="2"/>
      <c r="E43" s="2"/>
      <c r="F43" s="2"/>
      <c r="G43" s="2">
        <v>0</v>
      </c>
      <c r="H43" s="2">
        <v>1216880.0000000002</v>
      </c>
      <c r="I43" s="2"/>
      <c r="J43" s="2">
        <v>0</v>
      </c>
      <c r="K43" s="2"/>
      <c r="L43" s="1">
        <f t="shared" ref="L43" si="25">B43+D43+F43+H43+J43</f>
        <v>3244530</v>
      </c>
      <c r="M43" s="13">
        <f t="shared" ref="M43" si="26">C43+E43+G43+I43+K43</f>
        <v>7554400</v>
      </c>
      <c r="N43" s="22">
        <f>L43+M43</f>
        <v>10798930</v>
      </c>
      <c r="P43" s="4" t="s">
        <v>16</v>
      </c>
      <c r="Q43" s="2">
        <v>530</v>
      </c>
      <c r="R43" s="2">
        <v>658</v>
      </c>
      <c r="S43" s="2">
        <v>0</v>
      </c>
      <c r="T43" s="2">
        <v>0</v>
      </c>
      <c r="U43" s="2">
        <v>0</v>
      </c>
      <c r="V43" s="2">
        <v>71</v>
      </c>
      <c r="W43" s="2">
        <v>762</v>
      </c>
      <c r="X43" s="2">
        <v>0</v>
      </c>
      <c r="Y43" s="2">
        <v>186</v>
      </c>
      <c r="Z43" s="2">
        <v>0</v>
      </c>
      <c r="AA43" s="1">
        <f t="shared" ref="AA43" si="27">Q43+S43+U43+W43+Y43</f>
        <v>1478</v>
      </c>
      <c r="AB43" s="13">
        <f t="shared" ref="AB43" si="28">R43+T43+V43+X43+Z43</f>
        <v>729</v>
      </c>
      <c r="AC43" s="22">
        <f>AA43+AB43</f>
        <v>2207</v>
      </c>
      <c r="AE43" s="4" t="s">
        <v>16</v>
      </c>
      <c r="AF43" s="2">
        <f t="shared" ref="AF43:AO43" si="29">IFERROR(B43/Q43, "N.A.")</f>
        <v>3825.7547169811319</v>
      </c>
      <c r="AG43" s="2">
        <f t="shared" si="29"/>
        <v>11480.851063829787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0</v>
      </c>
      <c r="AL43" s="2">
        <f t="shared" si="29"/>
        <v>1596.9553805774281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2195.2165087956696</v>
      </c>
      <c r="AQ43" s="16">
        <f t="shared" ref="AQ43" si="31">IFERROR(M43/AB43, "N.A.")</f>
        <v>10362.688614540466</v>
      </c>
      <c r="AR43" s="14">
        <f t="shared" ref="AR43" si="32">IFERROR(N43/AC43, "N.A.")</f>
        <v>4893.0357951971</v>
      </c>
    </row>
    <row r="44" spans="1:44" ht="15" customHeight="1" thickBot="1" x14ac:dyDescent="0.3">
      <c r="A44" s="5" t="s">
        <v>0</v>
      </c>
      <c r="B44" s="28">
        <f>B43+C43</f>
        <v>9582050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1216880.0000000002</v>
      </c>
      <c r="I44" s="30"/>
      <c r="J44" s="28">
        <f>J43+K43</f>
        <v>0</v>
      </c>
      <c r="K44" s="30"/>
      <c r="L44" s="28">
        <f>L43+M43</f>
        <v>10798930</v>
      </c>
      <c r="M44" s="29"/>
      <c r="N44" s="23">
        <f>B44+D44+F44+H44+J44</f>
        <v>10798930</v>
      </c>
      <c r="P44" s="5" t="s">
        <v>0</v>
      </c>
      <c r="Q44" s="28">
        <f>Q43+R43</f>
        <v>1188</v>
      </c>
      <c r="R44" s="30"/>
      <c r="S44" s="28">
        <f>S43+T43</f>
        <v>0</v>
      </c>
      <c r="T44" s="30"/>
      <c r="U44" s="28">
        <f>U43+V43</f>
        <v>71</v>
      </c>
      <c r="V44" s="30"/>
      <c r="W44" s="28">
        <f>W43+X43</f>
        <v>762</v>
      </c>
      <c r="X44" s="30"/>
      <c r="Y44" s="28">
        <f>Y43+Z43</f>
        <v>186</v>
      </c>
      <c r="Z44" s="30"/>
      <c r="AA44" s="28">
        <f>AA43+AB43</f>
        <v>2207</v>
      </c>
      <c r="AB44" s="29"/>
      <c r="AC44" s="23">
        <f>Q44+S44+U44+W44+Y44</f>
        <v>2207</v>
      </c>
      <c r="AE44" s="5" t="s">
        <v>0</v>
      </c>
      <c r="AF44" s="31">
        <f>IFERROR(B44/Q44,"N.A.")</f>
        <v>8065.6986531986531</v>
      </c>
      <c r="AG44" s="32"/>
      <c r="AH44" s="31" t="str">
        <f>IFERROR(D44/S44,"N.A.")</f>
        <v>N.A.</v>
      </c>
      <c r="AI44" s="32"/>
      <c r="AJ44" s="31">
        <f>IFERROR(F44/U44,"N.A.")</f>
        <v>0</v>
      </c>
      <c r="AK44" s="32"/>
      <c r="AL44" s="31">
        <f>IFERROR(H44/W44,"N.A.")</f>
        <v>1596.9553805774281</v>
      </c>
      <c r="AM44" s="32"/>
      <c r="AN44" s="31">
        <f>IFERROR(J44/Y44,"N.A.")</f>
        <v>0</v>
      </c>
      <c r="AO44" s="32"/>
      <c r="AP44" s="31">
        <f>IFERROR(L44/AA44,"N.A.")</f>
        <v>4893.0357951971</v>
      </c>
      <c r="AQ44" s="32"/>
      <c r="AR44" s="17">
        <f>IFERROR(N44/AC44, "N.A.")</f>
        <v>4893.0357951971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3205220.0000000005</v>
      </c>
      <c r="C15" s="2"/>
      <c r="D15" s="2">
        <v>4828900</v>
      </c>
      <c r="E15" s="2"/>
      <c r="F15" s="2">
        <v>1204000</v>
      </c>
      <c r="G15" s="2"/>
      <c r="H15" s="2">
        <v>9129944.9999999981</v>
      </c>
      <c r="I15" s="2"/>
      <c r="J15" s="2">
        <v>0</v>
      </c>
      <c r="K15" s="2"/>
      <c r="L15" s="1">
        <f t="shared" ref="L15:M18" si="0">B15+D15+F15+H15+J15</f>
        <v>18368065</v>
      </c>
      <c r="M15" s="13">
        <f t="shared" si="0"/>
        <v>0</v>
      </c>
      <c r="N15" s="14">
        <f>L15+M15</f>
        <v>18368065</v>
      </c>
      <c r="P15" s="3" t="s">
        <v>12</v>
      </c>
      <c r="Q15" s="2">
        <v>993</v>
      </c>
      <c r="R15" s="2">
        <v>0</v>
      </c>
      <c r="S15" s="2">
        <v>542</v>
      </c>
      <c r="T15" s="2">
        <v>0</v>
      </c>
      <c r="U15" s="2">
        <v>78</v>
      </c>
      <c r="V15" s="2">
        <v>0</v>
      </c>
      <c r="W15" s="2">
        <v>2263</v>
      </c>
      <c r="X15" s="2">
        <v>0</v>
      </c>
      <c r="Y15" s="2">
        <v>176</v>
      </c>
      <c r="Z15" s="2">
        <v>0</v>
      </c>
      <c r="AA15" s="1">
        <f t="shared" ref="AA15:AB18" si="1">Q15+S15+U15+W15+Y15</f>
        <v>4052</v>
      </c>
      <c r="AB15" s="13">
        <f t="shared" si="1"/>
        <v>0</v>
      </c>
      <c r="AC15" s="14">
        <f>AA15+AB15</f>
        <v>4052</v>
      </c>
      <c r="AE15" s="3" t="s">
        <v>12</v>
      </c>
      <c r="AF15" s="2">
        <f t="shared" ref="AF15:AR18" si="2">IFERROR(B15/Q15, "N.A.")</f>
        <v>3227.8147029204438</v>
      </c>
      <c r="AG15" s="2" t="str">
        <f t="shared" si="2"/>
        <v>N.A.</v>
      </c>
      <c r="AH15" s="2">
        <f t="shared" si="2"/>
        <v>8909.4095940959414</v>
      </c>
      <c r="AI15" s="2" t="str">
        <f t="shared" si="2"/>
        <v>N.A.</v>
      </c>
      <c r="AJ15" s="2">
        <f t="shared" si="2"/>
        <v>15435.897435897436</v>
      </c>
      <c r="AK15" s="2" t="str">
        <f t="shared" si="2"/>
        <v>N.A.</v>
      </c>
      <c r="AL15" s="2">
        <f t="shared" si="2"/>
        <v>4034.4432169686247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4533.0861303060219</v>
      </c>
      <c r="AQ15" s="16" t="str">
        <f t="shared" si="2"/>
        <v>N.A.</v>
      </c>
      <c r="AR15" s="14">
        <f t="shared" si="2"/>
        <v>4533.0861303060219</v>
      </c>
    </row>
    <row r="16" spans="1:44" ht="15" customHeight="1" thickBot="1" x14ac:dyDescent="0.3">
      <c r="A16" s="3" t="s">
        <v>13</v>
      </c>
      <c r="B16" s="2">
        <v>1818040.0000000002</v>
      </c>
      <c r="C16" s="2">
        <v>5424000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1818040.0000000002</v>
      </c>
      <c r="M16" s="13">
        <f t="shared" si="0"/>
        <v>5424000</v>
      </c>
      <c r="N16" s="14">
        <f>L16+M16</f>
        <v>7242040</v>
      </c>
      <c r="P16" s="3" t="s">
        <v>13</v>
      </c>
      <c r="Q16" s="2">
        <v>476</v>
      </c>
      <c r="R16" s="2">
        <v>678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476</v>
      </c>
      <c r="AB16" s="13">
        <f t="shared" si="1"/>
        <v>678</v>
      </c>
      <c r="AC16" s="14">
        <f>AA16+AB16</f>
        <v>1154</v>
      </c>
      <c r="AE16" s="3" t="s">
        <v>13</v>
      </c>
      <c r="AF16" s="2">
        <f t="shared" si="2"/>
        <v>3819.4117647058829</v>
      </c>
      <c r="AG16" s="2">
        <f t="shared" si="2"/>
        <v>8000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3819.4117647058829</v>
      </c>
      <c r="AQ16" s="16">
        <f t="shared" si="2"/>
        <v>8000</v>
      </c>
      <c r="AR16" s="14">
        <f t="shared" si="2"/>
        <v>6275.597920277296</v>
      </c>
    </row>
    <row r="17" spans="1:44" ht="15" customHeight="1" thickBot="1" x14ac:dyDescent="0.3">
      <c r="A17" s="3" t="s">
        <v>14</v>
      </c>
      <c r="B17" s="2">
        <v>16129449.999999998</v>
      </c>
      <c r="C17" s="2">
        <v>29024519.999999993</v>
      </c>
      <c r="D17" s="2">
        <v>1960800</v>
      </c>
      <c r="E17" s="2"/>
      <c r="F17" s="2"/>
      <c r="G17" s="2">
        <v>5099700</v>
      </c>
      <c r="H17" s="2"/>
      <c r="I17" s="2">
        <v>0</v>
      </c>
      <c r="J17" s="2"/>
      <c r="K17" s="2"/>
      <c r="L17" s="1">
        <f t="shared" si="0"/>
        <v>18090250</v>
      </c>
      <c r="M17" s="13">
        <f t="shared" si="0"/>
        <v>34124219.999999993</v>
      </c>
      <c r="N17" s="14">
        <f>L17+M17</f>
        <v>52214469.999999993</v>
      </c>
      <c r="P17" s="3" t="s">
        <v>14</v>
      </c>
      <c r="Q17" s="2">
        <v>1382</v>
      </c>
      <c r="R17" s="2">
        <v>3906</v>
      </c>
      <c r="S17" s="2">
        <v>76</v>
      </c>
      <c r="T17" s="2">
        <v>0</v>
      </c>
      <c r="U17" s="2">
        <v>0</v>
      </c>
      <c r="V17" s="2">
        <v>278</v>
      </c>
      <c r="W17" s="2">
        <v>0</v>
      </c>
      <c r="X17" s="2">
        <v>76</v>
      </c>
      <c r="Y17" s="2">
        <v>0</v>
      </c>
      <c r="Z17" s="2">
        <v>0</v>
      </c>
      <c r="AA17" s="1">
        <f t="shared" si="1"/>
        <v>1458</v>
      </c>
      <c r="AB17" s="13">
        <f t="shared" si="1"/>
        <v>4260</v>
      </c>
      <c r="AC17" s="14">
        <f>AA17+AB17</f>
        <v>5718</v>
      </c>
      <c r="AE17" s="3" t="s">
        <v>14</v>
      </c>
      <c r="AF17" s="2">
        <f t="shared" si="2"/>
        <v>11671.092619392184</v>
      </c>
      <c r="AG17" s="2">
        <f t="shared" si="2"/>
        <v>7430.7526881720414</v>
      </c>
      <c r="AH17" s="2">
        <f t="shared" si="2"/>
        <v>25800</v>
      </c>
      <c r="AI17" s="2" t="str">
        <f t="shared" si="2"/>
        <v>N.A.</v>
      </c>
      <c r="AJ17" s="2" t="str">
        <f t="shared" si="2"/>
        <v>N.A.</v>
      </c>
      <c r="AK17" s="2">
        <f t="shared" si="2"/>
        <v>18344.244604316547</v>
      </c>
      <c r="AL17" s="2" t="str">
        <f t="shared" si="2"/>
        <v>N.A.</v>
      </c>
      <c r="AM17" s="2">
        <f t="shared" si="2"/>
        <v>0</v>
      </c>
      <c r="AN17" s="2" t="str">
        <f t="shared" si="2"/>
        <v>N.A.</v>
      </c>
      <c r="AO17" s="2" t="str">
        <f t="shared" si="2"/>
        <v>N.A.</v>
      </c>
      <c r="AP17" s="15">
        <f t="shared" si="2"/>
        <v>12407.578875171468</v>
      </c>
      <c r="AQ17" s="16">
        <f t="shared" si="2"/>
        <v>8010.3802816901389</v>
      </c>
      <c r="AR17" s="14">
        <f t="shared" si="2"/>
        <v>9131.5967121371104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22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v>21152709.999999996</v>
      </c>
      <c r="C19" s="2">
        <v>34448519.999999993</v>
      </c>
      <c r="D19" s="2">
        <v>6789699.9999999991</v>
      </c>
      <c r="E19" s="2"/>
      <c r="F19" s="2">
        <v>1204000</v>
      </c>
      <c r="G19" s="2">
        <v>5099700</v>
      </c>
      <c r="H19" s="2">
        <v>9129944.9999999981</v>
      </c>
      <c r="I19" s="2">
        <v>0</v>
      </c>
      <c r="J19" s="2">
        <v>0</v>
      </c>
      <c r="K19" s="2"/>
      <c r="L19" s="1">
        <f t="shared" ref="L19" si="3">B19+D19+F19+H19+J19</f>
        <v>38276354.999999993</v>
      </c>
      <c r="M19" s="13">
        <f t="shared" ref="M19" si="4">C19+E19+G19+I19+K19</f>
        <v>39548219.999999993</v>
      </c>
      <c r="N19" s="22">
        <f>L19+M19</f>
        <v>77824574.999999985</v>
      </c>
      <c r="P19" s="4" t="s">
        <v>16</v>
      </c>
      <c r="Q19" s="2">
        <v>2851</v>
      </c>
      <c r="R19" s="2">
        <v>4584</v>
      </c>
      <c r="S19" s="2">
        <v>618</v>
      </c>
      <c r="T19" s="2">
        <v>0</v>
      </c>
      <c r="U19" s="2">
        <v>78</v>
      </c>
      <c r="V19" s="2">
        <v>278</v>
      </c>
      <c r="W19" s="2">
        <v>2263</v>
      </c>
      <c r="X19" s="2">
        <v>76</v>
      </c>
      <c r="Y19" s="2">
        <v>176</v>
      </c>
      <c r="Z19" s="2">
        <v>0</v>
      </c>
      <c r="AA19" s="1">
        <f t="shared" ref="AA19" si="5">Q19+S19+U19+W19+Y19</f>
        <v>5986</v>
      </c>
      <c r="AB19" s="13">
        <f t="shared" ref="AB19" si="6">R19+T19+V19+X19+Z19</f>
        <v>4938</v>
      </c>
      <c r="AC19" s="14">
        <f>AA19+AB19</f>
        <v>10924</v>
      </c>
      <c r="AE19" s="4" t="s">
        <v>16</v>
      </c>
      <c r="AF19" s="2">
        <f t="shared" ref="AF19:AO19" si="7">IFERROR(B19/Q19, "N.A.")</f>
        <v>7419.4002104524716</v>
      </c>
      <c r="AG19" s="2">
        <f t="shared" si="7"/>
        <v>7514.947643979056</v>
      </c>
      <c r="AH19" s="2">
        <f t="shared" si="7"/>
        <v>10986.569579288025</v>
      </c>
      <c r="AI19" s="2" t="str">
        <f t="shared" si="7"/>
        <v>N.A.</v>
      </c>
      <c r="AJ19" s="2">
        <f t="shared" si="7"/>
        <v>15435.897435897436</v>
      </c>
      <c r="AK19" s="2">
        <f t="shared" si="7"/>
        <v>18344.244604316547</v>
      </c>
      <c r="AL19" s="2">
        <f t="shared" si="7"/>
        <v>4034.4432169686247</v>
      </c>
      <c r="AM19" s="2">
        <f t="shared" si="7"/>
        <v>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6394.3125626461733</v>
      </c>
      <c r="AQ19" s="16">
        <f t="shared" ref="AQ19" si="9">IFERROR(M19/AB19, "N.A.")</f>
        <v>8008.9550425273374</v>
      </c>
      <c r="AR19" s="14">
        <f t="shared" ref="AR19" si="10">IFERROR(N19/AC19, "N.A.")</f>
        <v>7124.1829915781755</v>
      </c>
    </row>
    <row r="20" spans="1:44" ht="15" customHeight="1" thickBot="1" x14ac:dyDescent="0.3">
      <c r="A20" s="5" t="s">
        <v>0</v>
      </c>
      <c r="B20" s="28">
        <f>B19+C19</f>
        <v>55601229.999999985</v>
      </c>
      <c r="C20" s="30"/>
      <c r="D20" s="28">
        <f>D19+E19</f>
        <v>6789699.9999999991</v>
      </c>
      <c r="E20" s="30"/>
      <c r="F20" s="28">
        <f>F19+G19</f>
        <v>6303700</v>
      </c>
      <c r="G20" s="30"/>
      <c r="H20" s="28">
        <f>H19+I19</f>
        <v>9129944.9999999981</v>
      </c>
      <c r="I20" s="30"/>
      <c r="J20" s="28">
        <f>J19+K19</f>
        <v>0</v>
      </c>
      <c r="K20" s="30"/>
      <c r="L20" s="28">
        <f>L19+M19</f>
        <v>77824574.999999985</v>
      </c>
      <c r="M20" s="29"/>
      <c r="N20" s="23">
        <f>B20+D20+F20+H20+J20</f>
        <v>77824574.999999985</v>
      </c>
      <c r="P20" s="5" t="s">
        <v>0</v>
      </c>
      <c r="Q20" s="28">
        <f>Q19+R19</f>
        <v>7435</v>
      </c>
      <c r="R20" s="30"/>
      <c r="S20" s="28">
        <f>S19+T19</f>
        <v>618</v>
      </c>
      <c r="T20" s="30"/>
      <c r="U20" s="28">
        <f>U19+V19</f>
        <v>356</v>
      </c>
      <c r="V20" s="30"/>
      <c r="W20" s="28">
        <f>W19+X19</f>
        <v>2339</v>
      </c>
      <c r="X20" s="30"/>
      <c r="Y20" s="28">
        <f>Y19+Z19</f>
        <v>176</v>
      </c>
      <c r="Z20" s="30"/>
      <c r="AA20" s="28">
        <f>AA19+AB19</f>
        <v>10924</v>
      </c>
      <c r="AB20" s="30"/>
      <c r="AC20" s="24">
        <f>Q20+S20+U20+W20+Y20</f>
        <v>10924</v>
      </c>
      <c r="AE20" s="5" t="s">
        <v>0</v>
      </c>
      <c r="AF20" s="31">
        <f>IFERROR(B20/Q20,"N.A.")</f>
        <v>7478.3093476798904</v>
      </c>
      <c r="AG20" s="32"/>
      <c r="AH20" s="31">
        <f>IFERROR(D20/S20,"N.A.")</f>
        <v>10986.569579288025</v>
      </c>
      <c r="AI20" s="32"/>
      <c r="AJ20" s="31">
        <f>IFERROR(F20/U20,"N.A.")</f>
        <v>17707.022471910113</v>
      </c>
      <c r="AK20" s="32"/>
      <c r="AL20" s="31">
        <f>IFERROR(H20/W20,"N.A.")</f>
        <v>3903.3539974348005</v>
      </c>
      <c r="AM20" s="32"/>
      <c r="AN20" s="31">
        <f>IFERROR(J20/Y20,"N.A.")</f>
        <v>0</v>
      </c>
      <c r="AO20" s="32"/>
      <c r="AP20" s="31">
        <f>IFERROR(L20/AA20,"N.A.")</f>
        <v>7124.1829915781755</v>
      </c>
      <c r="AQ20" s="32"/>
      <c r="AR20" s="17">
        <f>IFERROR(N20/AC20, "N.A.")</f>
        <v>7124.1829915781755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1947899.9999999998</v>
      </c>
      <c r="C27" s="2"/>
      <c r="D27" s="2">
        <v>4828900</v>
      </c>
      <c r="E27" s="2"/>
      <c r="F27" s="2">
        <v>1204000</v>
      </c>
      <c r="G27" s="2"/>
      <c r="H27" s="2">
        <v>7415350.0000000009</v>
      </c>
      <c r="I27" s="2"/>
      <c r="J27" s="2">
        <v>0</v>
      </c>
      <c r="K27" s="2"/>
      <c r="L27" s="1">
        <f t="shared" ref="L27:M30" si="11">B27+D27+F27+H27+J27</f>
        <v>15396150</v>
      </c>
      <c r="M27" s="13">
        <f t="shared" si="11"/>
        <v>0</v>
      </c>
      <c r="N27" s="14">
        <f>L27+M27</f>
        <v>15396150</v>
      </c>
      <c r="P27" s="3" t="s">
        <v>12</v>
      </c>
      <c r="Q27" s="2">
        <v>839</v>
      </c>
      <c r="R27" s="2">
        <v>0</v>
      </c>
      <c r="S27" s="2">
        <v>542</v>
      </c>
      <c r="T27" s="2">
        <v>0</v>
      </c>
      <c r="U27" s="2">
        <v>78</v>
      </c>
      <c r="V27" s="2">
        <v>0</v>
      </c>
      <c r="W27" s="2">
        <v>1647</v>
      </c>
      <c r="X27" s="2">
        <v>0</v>
      </c>
      <c r="Y27" s="2">
        <v>50</v>
      </c>
      <c r="Z27" s="2">
        <v>0</v>
      </c>
      <c r="AA27" s="1">
        <f t="shared" ref="AA27:AB30" si="12">Q27+S27+U27+W27+Y27</f>
        <v>3156</v>
      </c>
      <c r="AB27" s="13">
        <f t="shared" si="12"/>
        <v>0</v>
      </c>
      <c r="AC27" s="14">
        <f>AA27+AB27</f>
        <v>3156</v>
      </c>
      <c r="AE27" s="3" t="s">
        <v>12</v>
      </c>
      <c r="AF27" s="2">
        <f t="shared" ref="AF27:AR30" si="13">IFERROR(B27/Q27, "N.A.")</f>
        <v>2321.6924910607863</v>
      </c>
      <c r="AG27" s="2" t="str">
        <f t="shared" si="13"/>
        <v>N.A.</v>
      </c>
      <c r="AH27" s="2">
        <f t="shared" si="13"/>
        <v>8909.4095940959414</v>
      </c>
      <c r="AI27" s="2" t="str">
        <f t="shared" si="13"/>
        <v>N.A.</v>
      </c>
      <c r="AJ27" s="2">
        <f t="shared" si="13"/>
        <v>15435.897435897436</v>
      </c>
      <c r="AK27" s="2" t="str">
        <f t="shared" si="13"/>
        <v>N.A.</v>
      </c>
      <c r="AL27" s="2">
        <f t="shared" si="13"/>
        <v>4502.3375834851249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4878.374524714829</v>
      </c>
      <c r="AQ27" s="16" t="str">
        <f t="shared" si="13"/>
        <v>N.A.</v>
      </c>
      <c r="AR27" s="14">
        <f t="shared" si="13"/>
        <v>4878.374524714829</v>
      </c>
    </row>
    <row r="28" spans="1:44" ht="15" customHeight="1" thickBot="1" x14ac:dyDescent="0.3">
      <c r="A28" s="3" t="s">
        <v>13</v>
      </c>
      <c r="B28" s="2"/>
      <c r="C28" s="2">
        <v>2712000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2712000</v>
      </c>
      <c r="N28" s="14">
        <f>L28+M28</f>
        <v>2712000</v>
      </c>
      <c r="P28" s="3" t="s">
        <v>13</v>
      </c>
      <c r="Q28" s="2">
        <v>0</v>
      </c>
      <c r="R28" s="2">
        <v>339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339</v>
      </c>
      <c r="AC28" s="14">
        <f>AA28+AB28</f>
        <v>339</v>
      </c>
      <c r="AE28" s="3" t="s">
        <v>13</v>
      </c>
      <c r="AF28" s="2" t="str">
        <f t="shared" si="13"/>
        <v>N.A.</v>
      </c>
      <c r="AG28" s="2">
        <f t="shared" si="13"/>
        <v>8000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>
        <f t="shared" si="13"/>
        <v>8000</v>
      </c>
      <c r="AR28" s="14">
        <f t="shared" si="13"/>
        <v>8000</v>
      </c>
    </row>
    <row r="29" spans="1:44" ht="15" customHeight="1" thickBot="1" x14ac:dyDescent="0.3">
      <c r="A29" s="3" t="s">
        <v>14</v>
      </c>
      <c r="B29" s="2">
        <v>15800500</v>
      </c>
      <c r="C29" s="2">
        <v>20119919.999999996</v>
      </c>
      <c r="D29" s="2">
        <v>1960800</v>
      </c>
      <c r="E29" s="2"/>
      <c r="F29" s="2"/>
      <c r="G29" s="2">
        <v>3579700.0000000005</v>
      </c>
      <c r="H29" s="2"/>
      <c r="I29" s="2">
        <v>0</v>
      </c>
      <c r="J29" s="2"/>
      <c r="K29" s="2"/>
      <c r="L29" s="1">
        <f t="shared" si="11"/>
        <v>17761300</v>
      </c>
      <c r="M29" s="13">
        <f t="shared" si="11"/>
        <v>23699619.999999996</v>
      </c>
      <c r="N29" s="14">
        <f>L29+M29</f>
        <v>41460920</v>
      </c>
      <c r="P29" s="3" t="s">
        <v>14</v>
      </c>
      <c r="Q29" s="2">
        <v>1331</v>
      </c>
      <c r="R29" s="2">
        <v>1985</v>
      </c>
      <c r="S29" s="2">
        <v>76</v>
      </c>
      <c r="T29" s="2">
        <v>0</v>
      </c>
      <c r="U29" s="2">
        <v>0</v>
      </c>
      <c r="V29" s="2">
        <v>202</v>
      </c>
      <c r="W29" s="2">
        <v>0</v>
      </c>
      <c r="X29" s="2">
        <v>76</v>
      </c>
      <c r="Y29" s="2">
        <v>0</v>
      </c>
      <c r="Z29" s="2">
        <v>0</v>
      </c>
      <c r="AA29" s="1">
        <f t="shared" si="12"/>
        <v>1407</v>
      </c>
      <c r="AB29" s="13">
        <f t="shared" si="12"/>
        <v>2263</v>
      </c>
      <c r="AC29" s="14">
        <f>AA29+AB29</f>
        <v>3670</v>
      </c>
      <c r="AE29" s="3" t="s">
        <v>14</v>
      </c>
      <c r="AF29" s="2">
        <f t="shared" si="13"/>
        <v>11871.149511645379</v>
      </c>
      <c r="AG29" s="2">
        <f t="shared" si="13"/>
        <v>10135.979848866496</v>
      </c>
      <c r="AH29" s="2">
        <f t="shared" si="13"/>
        <v>25800</v>
      </c>
      <c r="AI29" s="2" t="str">
        <f t="shared" si="13"/>
        <v>N.A.</v>
      </c>
      <c r="AJ29" s="2" t="str">
        <f t="shared" si="13"/>
        <v>N.A.</v>
      </c>
      <c r="AK29" s="2">
        <f t="shared" si="13"/>
        <v>17721.287128712873</v>
      </c>
      <c r="AL29" s="2" t="str">
        <f t="shared" si="13"/>
        <v>N.A.</v>
      </c>
      <c r="AM29" s="2">
        <f t="shared" si="13"/>
        <v>0</v>
      </c>
      <c r="AN29" s="2" t="str">
        <f t="shared" si="13"/>
        <v>N.A.</v>
      </c>
      <c r="AO29" s="2" t="str">
        <f t="shared" si="13"/>
        <v>N.A.</v>
      </c>
      <c r="AP29" s="15">
        <f t="shared" si="13"/>
        <v>12623.525230987918</v>
      </c>
      <c r="AQ29" s="16">
        <f t="shared" si="13"/>
        <v>10472.655766681395</v>
      </c>
      <c r="AR29" s="14">
        <f t="shared" si="13"/>
        <v>11297.25340599455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3">
        <f t="shared" si="12"/>
        <v>0</v>
      </c>
      <c r="AC30" s="22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>
        <v>17748400</v>
      </c>
      <c r="C31" s="2">
        <v>22831919.999999996</v>
      </c>
      <c r="D31" s="2">
        <v>6789699.9999999991</v>
      </c>
      <c r="E31" s="2"/>
      <c r="F31" s="2">
        <v>1204000</v>
      </c>
      <c r="G31" s="2">
        <v>3579700.0000000005</v>
      </c>
      <c r="H31" s="2">
        <v>7415350.0000000009</v>
      </c>
      <c r="I31" s="2">
        <v>0</v>
      </c>
      <c r="J31" s="2">
        <v>0</v>
      </c>
      <c r="K31" s="2"/>
      <c r="L31" s="1">
        <f t="shared" ref="L31" si="14">B31+D31+F31+H31+J31</f>
        <v>33157450</v>
      </c>
      <c r="M31" s="13">
        <f t="shared" ref="M31" si="15">C31+E31+G31+I31+K31</f>
        <v>26411619.999999996</v>
      </c>
      <c r="N31" s="22">
        <f>L31+M31</f>
        <v>59569070</v>
      </c>
      <c r="P31" s="4" t="s">
        <v>16</v>
      </c>
      <c r="Q31" s="2">
        <v>2170</v>
      </c>
      <c r="R31" s="2">
        <v>2324</v>
      </c>
      <c r="S31" s="2">
        <v>618</v>
      </c>
      <c r="T31" s="2">
        <v>0</v>
      </c>
      <c r="U31" s="2">
        <v>78</v>
      </c>
      <c r="V31" s="2">
        <v>202</v>
      </c>
      <c r="W31" s="2">
        <v>1647</v>
      </c>
      <c r="X31" s="2">
        <v>76</v>
      </c>
      <c r="Y31" s="2">
        <v>50</v>
      </c>
      <c r="Z31" s="2">
        <v>0</v>
      </c>
      <c r="AA31" s="1">
        <f t="shared" ref="AA31" si="16">Q31+S31+U31+W31+Y31</f>
        <v>4563</v>
      </c>
      <c r="AB31" s="13">
        <f t="shared" ref="AB31" si="17">R31+T31+V31+X31+Z31</f>
        <v>2602</v>
      </c>
      <c r="AC31" s="14">
        <f>AA31+AB31</f>
        <v>7165</v>
      </c>
      <c r="AE31" s="4" t="s">
        <v>16</v>
      </c>
      <c r="AF31" s="2">
        <f t="shared" ref="AF31:AO31" si="18">IFERROR(B31/Q31, "N.A.")</f>
        <v>8178.9861751152075</v>
      </c>
      <c r="AG31" s="2">
        <f t="shared" si="18"/>
        <v>9824.4061962134238</v>
      </c>
      <c r="AH31" s="2">
        <f t="shared" si="18"/>
        <v>10986.569579288025</v>
      </c>
      <c r="AI31" s="2" t="str">
        <f t="shared" si="18"/>
        <v>N.A.</v>
      </c>
      <c r="AJ31" s="2">
        <f t="shared" si="18"/>
        <v>15435.897435897436</v>
      </c>
      <c r="AK31" s="2">
        <f t="shared" si="18"/>
        <v>17721.287128712873</v>
      </c>
      <c r="AL31" s="2">
        <f t="shared" si="18"/>
        <v>4502.3375834851249</v>
      </c>
      <c r="AM31" s="2">
        <f t="shared" si="18"/>
        <v>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7266.5899627438093</v>
      </c>
      <c r="AQ31" s="16">
        <f t="shared" ref="AQ31" si="20">IFERROR(M31/AB31, "N.A.")</f>
        <v>10150.507302075324</v>
      </c>
      <c r="AR31" s="14">
        <f t="shared" ref="AR31" si="21">IFERROR(N31/AC31, "N.A.")</f>
        <v>8313.8967201674805</v>
      </c>
    </row>
    <row r="32" spans="1:44" ht="15" customHeight="1" thickBot="1" x14ac:dyDescent="0.3">
      <c r="A32" s="5" t="s">
        <v>0</v>
      </c>
      <c r="B32" s="28">
        <f>B31+C31</f>
        <v>40580320</v>
      </c>
      <c r="C32" s="30"/>
      <c r="D32" s="28">
        <f>D31+E31</f>
        <v>6789699.9999999991</v>
      </c>
      <c r="E32" s="30"/>
      <c r="F32" s="28">
        <f>F31+G31</f>
        <v>4783700</v>
      </c>
      <c r="G32" s="30"/>
      <c r="H32" s="28">
        <f>H31+I31</f>
        <v>7415350.0000000009</v>
      </c>
      <c r="I32" s="30"/>
      <c r="J32" s="28">
        <f>J31+K31</f>
        <v>0</v>
      </c>
      <c r="K32" s="30"/>
      <c r="L32" s="28">
        <f>L31+M31</f>
        <v>59569070</v>
      </c>
      <c r="M32" s="29"/>
      <c r="N32" s="23">
        <f>B32+D32+F32+H32+J32</f>
        <v>59569070</v>
      </c>
      <c r="P32" s="5" t="s">
        <v>0</v>
      </c>
      <c r="Q32" s="28">
        <f>Q31+R31</f>
        <v>4494</v>
      </c>
      <c r="R32" s="30"/>
      <c r="S32" s="28">
        <f>S31+T31</f>
        <v>618</v>
      </c>
      <c r="T32" s="30"/>
      <c r="U32" s="28">
        <f>U31+V31</f>
        <v>280</v>
      </c>
      <c r="V32" s="30"/>
      <c r="W32" s="28">
        <f>W31+X31</f>
        <v>1723</v>
      </c>
      <c r="X32" s="30"/>
      <c r="Y32" s="28">
        <f>Y31+Z31</f>
        <v>50</v>
      </c>
      <c r="Z32" s="30"/>
      <c r="AA32" s="28">
        <f>AA31+AB31</f>
        <v>7165</v>
      </c>
      <c r="AB32" s="30"/>
      <c r="AC32" s="24">
        <f>Q32+S32+U32+W32+Y32</f>
        <v>7165</v>
      </c>
      <c r="AE32" s="5" t="s">
        <v>0</v>
      </c>
      <c r="AF32" s="31">
        <f>IFERROR(B32/Q32,"N.A.")</f>
        <v>9029.8887405429468</v>
      </c>
      <c r="AG32" s="32"/>
      <c r="AH32" s="31">
        <f>IFERROR(D32/S32,"N.A.")</f>
        <v>10986.569579288025</v>
      </c>
      <c r="AI32" s="32"/>
      <c r="AJ32" s="31">
        <f>IFERROR(F32/U32,"N.A.")</f>
        <v>17084.642857142859</v>
      </c>
      <c r="AK32" s="32"/>
      <c r="AL32" s="31">
        <f>IFERROR(H32/W32,"N.A.")</f>
        <v>4303.7434706906561</v>
      </c>
      <c r="AM32" s="32"/>
      <c r="AN32" s="31">
        <f>IFERROR(J32/Y32,"N.A.")</f>
        <v>0</v>
      </c>
      <c r="AO32" s="32"/>
      <c r="AP32" s="31">
        <f>IFERROR(L32/AA32,"N.A.")</f>
        <v>8313.8967201674805</v>
      </c>
      <c r="AQ32" s="32"/>
      <c r="AR32" s="17">
        <f>IFERROR(N32/AC32, "N.A.")</f>
        <v>8313.8967201674805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1257320</v>
      </c>
      <c r="C39" s="2"/>
      <c r="D39" s="2"/>
      <c r="E39" s="2"/>
      <c r="F39" s="2"/>
      <c r="G39" s="2"/>
      <c r="H39" s="2">
        <v>1714595</v>
      </c>
      <c r="I39" s="2"/>
      <c r="J39" s="2">
        <v>0</v>
      </c>
      <c r="K39" s="2"/>
      <c r="L39" s="1">
        <f t="shared" ref="L39:M42" si="22">B39+D39+F39+H39+J39</f>
        <v>2971915</v>
      </c>
      <c r="M39" s="13">
        <f t="shared" si="22"/>
        <v>0</v>
      </c>
      <c r="N39" s="14">
        <f>L39+M39</f>
        <v>2971915</v>
      </c>
      <c r="P39" s="3" t="s">
        <v>12</v>
      </c>
      <c r="Q39" s="2">
        <v>154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616</v>
      </c>
      <c r="X39" s="2">
        <v>0</v>
      </c>
      <c r="Y39" s="2">
        <v>126</v>
      </c>
      <c r="Z39" s="2">
        <v>0</v>
      </c>
      <c r="AA39" s="1">
        <f t="shared" ref="AA39:AB42" si="23">Q39+S39+U39+W39+Y39</f>
        <v>896</v>
      </c>
      <c r="AB39" s="13">
        <f t="shared" si="23"/>
        <v>0</v>
      </c>
      <c r="AC39" s="14">
        <f>AA39+AB39</f>
        <v>896</v>
      </c>
      <c r="AE39" s="3" t="s">
        <v>12</v>
      </c>
      <c r="AF39" s="2">
        <f t="shared" ref="AF39:AR42" si="24">IFERROR(B39/Q39, "N.A.")</f>
        <v>8164.4155844155848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2783.4334415584417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3316.8694196428573</v>
      </c>
      <c r="AQ39" s="16" t="str">
        <f t="shared" si="24"/>
        <v>N.A.</v>
      </c>
      <c r="AR39" s="14">
        <f t="shared" si="24"/>
        <v>3316.8694196428573</v>
      </c>
    </row>
    <row r="40" spans="1:44" ht="15" customHeight="1" thickBot="1" x14ac:dyDescent="0.3">
      <c r="A40" s="3" t="s">
        <v>13</v>
      </c>
      <c r="B40" s="2">
        <v>1818040.0000000002</v>
      </c>
      <c r="C40" s="2">
        <v>2712000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1818040.0000000002</v>
      </c>
      <c r="M40" s="13">
        <f t="shared" si="22"/>
        <v>2712000</v>
      </c>
      <c r="N40" s="14">
        <f>L40+M40</f>
        <v>4530040</v>
      </c>
      <c r="P40" s="3" t="s">
        <v>13</v>
      </c>
      <c r="Q40" s="2">
        <v>476</v>
      </c>
      <c r="R40" s="2">
        <v>339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476</v>
      </c>
      <c r="AB40" s="13">
        <f t="shared" si="23"/>
        <v>339</v>
      </c>
      <c r="AC40" s="14">
        <f>AA40+AB40</f>
        <v>815</v>
      </c>
      <c r="AE40" s="3" t="s">
        <v>13</v>
      </c>
      <c r="AF40" s="2">
        <f t="shared" si="24"/>
        <v>3819.4117647058829</v>
      </c>
      <c r="AG40" s="2">
        <f t="shared" si="24"/>
        <v>8000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3819.4117647058829</v>
      </c>
      <c r="AQ40" s="16">
        <f t="shared" si="24"/>
        <v>8000</v>
      </c>
      <c r="AR40" s="14">
        <f t="shared" si="24"/>
        <v>5558.3312883435583</v>
      </c>
    </row>
    <row r="41" spans="1:44" ht="15" customHeight="1" thickBot="1" x14ac:dyDescent="0.3">
      <c r="A41" s="3" t="s">
        <v>14</v>
      </c>
      <c r="B41" s="2">
        <v>328950</v>
      </c>
      <c r="C41" s="2">
        <v>8904600.0000000019</v>
      </c>
      <c r="D41" s="2"/>
      <c r="E41" s="2"/>
      <c r="F41" s="2"/>
      <c r="G41" s="2">
        <v>1520000</v>
      </c>
      <c r="H41" s="2"/>
      <c r="I41" s="2"/>
      <c r="J41" s="2"/>
      <c r="K41" s="2"/>
      <c r="L41" s="1">
        <f t="shared" si="22"/>
        <v>328950</v>
      </c>
      <c r="M41" s="13">
        <f t="shared" si="22"/>
        <v>10424600.000000002</v>
      </c>
      <c r="N41" s="14">
        <f>L41+M41</f>
        <v>10753550.000000002</v>
      </c>
      <c r="P41" s="3" t="s">
        <v>14</v>
      </c>
      <c r="Q41" s="2">
        <v>51</v>
      </c>
      <c r="R41" s="2">
        <v>1921</v>
      </c>
      <c r="S41" s="2">
        <v>0</v>
      </c>
      <c r="T41" s="2">
        <v>0</v>
      </c>
      <c r="U41" s="2">
        <v>0</v>
      </c>
      <c r="V41" s="2">
        <v>76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51</v>
      </c>
      <c r="AB41" s="13">
        <f t="shared" si="23"/>
        <v>1997</v>
      </c>
      <c r="AC41" s="14">
        <f>AA41+AB41</f>
        <v>2048</v>
      </c>
      <c r="AE41" s="3" t="s">
        <v>14</v>
      </c>
      <c r="AF41" s="2">
        <f t="shared" si="24"/>
        <v>6450</v>
      </c>
      <c r="AG41" s="2">
        <f t="shared" si="24"/>
        <v>4635.3982300884963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20000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6450</v>
      </c>
      <c r="AQ41" s="16">
        <f t="shared" si="24"/>
        <v>5220.1301952929407</v>
      </c>
      <c r="AR41" s="14">
        <f t="shared" si="24"/>
        <v>5250.7568359375009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3404310.0000000005</v>
      </c>
      <c r="C43" s="2">
        <v>11616600.000000002</v>
      </c>
      <c r="D43" s="2"/>
      <c r="E43" s="2"/>
      <c r="F43" s="2"/>
      <c r="G43" s="2">
        <v>1520000</v>
      </c>
      <c r="H43" s="2">
        <v>1714595</v>
      </c>
      <c r="I43" s="2"/>
      <c r="J43" s="2">
        <v>0</v>
      </c>
      <c r="K43" s="2"/>
      <c r="L43" s="1">
        <f t="shared" ref="L43" si="25">B43+D43+F43+H43+J43</f>
        <v>5118905</v>
      </c>
      <c r="M43" s="13">
        <f t="shared" ref="M43" si="26">C43+E43+G43+I43+K43</f>
        <v>13136600.000000002</v>
      </c>
      <c r="N43" s="22">
        <f>L43+M43</f>
        <v>18255505</v>
      </c>
      <c r="P43" s="4" t="s">
        <v>16</v>
      </c>
      <c r="Q43" s="2">
        <v>681</v>
      </c>
      <c r="R43" s="2">
        <v>2260</v>
      </c>
      <c r="S43" s="2">
        <v>0</v>
      </c>
      <c r="T43" s="2">
        <v>0</v>
      </c>
      <c r="U43" s="2">
        <v>0</v>
      </c>
      <c r="V43" s="2">
        <v>76</v>
      </c>
      <c r="W43" s="2">
        <v>616</v>
      </c>
      <c r="X43" s="2">
        <v>0</v>
      </c>
      <c r="Y43" s="2">
        <v>126</v>
      </c>
      <c r="Z43" s="2">
        <v>0</v>
      </c>
      <c r="AA43" s="1">
        <f t="shared" ref="AA43" si="27">Q43+S43+U43+W43+Y43</f>
        <v>1423</v>
      </c>
      <c r="AB43" s="13">
        <f t="shared" ref="AB43" si="28">R43+T43+V43+X43+Z43</f>
        <v>2336</v>
      </c>
      <c r="AC43" s="22">
        <f>AA43+AB43</f>
        <v>3759</v>
      </c>
      <c r="AE43" s="4" t="s">
        <v>16</v>
      </c>
      <c r="AF43" s="2">
        <f t="shared" ref="AF43:AO43" si="29">IFERROR(B43/Q43, "N.A.")</f>
        <v>4998.9867841409696</v>
      </c>
      <c r="AG43" s="2">
        <f t="shared" si="29"/>
        <v>5140.0884955752217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20000</v>
      </c>
      <c r="AL43" s="2">
        <f t="shared" si="29"/>
        <v>2783.4334415584417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3597.2628250175685</v>
      </c>
      <c r="AQ43" s="16">
        <f t="shared" ref="AQ43" si="31">IFERROR(M43/AB43, "N.A.")</f>
        <v>5623.5445205479464</v>
      </c>
      <c r="AR43" s="14">
        <f t="shared" ref="AR43" si="32">IFERROR(N43/AC43, "N.A.")</f>
        <v>4856.4791167863796</v>
      </c>
    </row>
    <row r="44" spans="1:44" ht="15" customHeight="1" thickBot="1" x14ac:dyDescent="0.3">
      <c r="A44" s="5" t="s">
        <v>0</v>
      </c>
      <c r="B44" s="28">
        <f>B43+C43</f>
        <v>15020910.000000002</v>
      </c>
      <c r="C44" s="30"/>
      <c r="D44" s="28">
        <f>D43+E43</f>
        <v>0</v>
      </c>
      <c r="E44" s="30"/>
      <c r="F44" s="28">
        <f>F43+G43</f>
        <v>1520000</v>
      </c>
      <c r="G44" s="30"/>
      <c r="H44" s="28">
        <f>H43+I43</f>
        <v>1714595</v>
      </c>
      <c r="I44" s="30"/>
      <c r="J44" s="28">
        <f>J43+K43</f>
        <v>0</v>
      </c>
      <c r="K44" s="30"/>
      <c r="L44" s="28">
        <f>L43+M43</f>
        <v>18255505</v>
      </c>
      <c r="M44" s="29"/>
      <c r="N44" s="23">
        <f>B44+D44+F44+H44+J44</f>
        <v>18255505</v>
      </c>
      <c r="P44" s="5" t="s">
        <v>0</v>
      </c>
      <c r="Q44" s="28">
        <f>Q43+R43</f>
        <v>2941</v>
      </c>
      <c r="R44" s="30"/>
      <c r="S44" s="28">
        <f>S43+T43</f>
        <v>0</v>
      </c>
      <c r="T44" s="30"/>
      <c r="U44" s="28">
        <f>U43+V43</f>
        <v>76</v>
      </c>
      <c r="V44" s="30"/>
      <c r="W44" s="28">
        <f>W43+X43</f>
        <v>616</v>
      </c>
      <c r="X44" s="30"/>
      <c r="Y44" s="28">
        <f>Y43+Z43</f>
        <v>126</v>
      </c>
      <c r="Z44" s="30"/>
      <c r="AA44" s="28">
        <f>AA43+AB43</f>
        <v>3759</v>
      </c>
      <c r="AB44" s="29"/>
      <c r="AC44" s="23">
        <f>Q44+S44+U44+W44+Y44</f>
        <v>3759</v>
      </c>
      <c r="AE44" s="5" t="s">
        <v>0</v>
      </c>
      <c r="AF44" s="31">
        <f>IFERROR(B44/Q44,"N.A.")</f>
        <v>5107.4158449506976</v>
      </c>
      <c r="AG44" s="32"/>
      <c r="AH44" s="31" t="str">
        <f>IFERROR(D44/S44,"N.A.")</f>
        <v>N.A.</v>
      </c>
      <c r="AI44" s="32"/>
      <c r="AJ44" s="31">
        <f>IFERROR(F44/U44,"N.A.")</f>
        <v>20000</v>
      </c>
      <c r="AK44" s="32"/>
      <c r="AL44" s="31">
        <f>IFERROR(H44/W44,"N.A.")</f>
        <v>2783.4334415584417</v>
      </c>
      <c r="AM44" s="32"/>
      <c r="AN44" s="31">
        <f>IFERROR(J44/Y44,"N.A.")</f>
        <v>0</v>
      </c>
      <c r="AO44" s="32"/>
      <c r="AP44" s="31">
        <f>IFERROR(L44/AA44,"N.A.")</f>
        <v>4856.4791167863796</v>
      </c>
      <c r="AQ44" s="32"/>
      <c r="AR44" s="17">
        <f>IFERROR(N44/AC44, "N.A.")</f>
        <v>4856.4791167863796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69100835</v>
      </c>
      <c r="C15" s="2"/>
      <c r="D15" s="2">
        <v>16190790.000000002</v>
      </c>
      <c r="E15" s="2"/>
      <c r="F15" s="2">
        <v>42732790.000000007</v>
      </c>
      <c r="G15" s="2"/>
      <c r="H15" s="2">
        <v>140389450</v>
      </c>
      <c r="I15" s="2"/>
      <c r="J15" s="2">
        <v>0</v>
      </c>
      <c r="K15" s="2"/>
      <c r="L15" s="1">
        <f t="shared" ref="L15:M18" si="0">B15+D15+F15+H15+J15</f>
        <v>268413865</v>
      </c>
      <c r="M15" s="13">
        <f t="shared" si="0"/>
        <v>0</v>
      </c>
      <c r="N15" s="14">
        <f>L15+M15</f>
        <v>268413865</v>
      </c>
      <c r="P15" s="3" t="s">
        <v>12</v>
      </c>
      <c r="Q15" s="2">
        <v>10538</v>
      </c>
      <c r="R15" s="2">
        <v>0</v>
      </c>
      <c r="S15" s="2">
        <v>3599</v>
      </c>
      <c r="T15" s="2">
        <v>0</v>
      </c>
      <c r="U15" s="2">
        <v>6761</v>
      </c>
      <c r="V15" s="2">
        <v>0</v>
      </c>
      <c r="W15" s="2">
        <v>22324</v>
      </c>
      <c r="X15" s="2">
        <v>0</v>
      </c>
      <c r="Y15" s="2">
        <v>316</v>
      </c>
      <c r="Z15" s="2">
        <v>0</v>
      </c>
      <c r="AA15" s="1">
        <f t="shared" ref="AA15:AB18" si="1">Q15+S15+U15+W15+Y15</f>
        <v>43538</v>
      </c>
      <c r="AB15" s="13">
        <f t="shared" si="1"/>
        <v>0</v>
      </c>
      <c r="AC15" s="14">
        <f>AA15+AB15</f>
        <v>43538</v>
      </c>
      <c r="AE15" s="3" t="s">
        <v>12</v>
      </c>
      <c r="AF15" s="2">
        <f t="shared" ref="AF15:AR18" si="2">IFERROR(B15/Q15, "N.A.")</f>
        <v>6557.3007211994682</v>
      </c>
      <c r="AG15" s="2" t="str">
        <f t="shared" si="2"/>
        <v>N.A.</v>
      </c>
      <c r="AH15" s="2">
        <f t="shared" si="2"/>
        <v>4498.6913031397617</v>
      </c>
      <c r="AI15" s="2" t="str">
        <f t="shared" si="2"/>
        <v>N.A.</v>
      </c>
      <c r="AJ15" s="2">
        <f t="shared" si="2"/>
        <v>6320.4836562638675</v>
      </c>
      <c r="AK15" s="2" t="str">
        <f t="shared" si="2"/>
        <v>N.A.</v>
      </c>
      <c r="AL15" s="2">
        <f t="shared" si="2"/>
        <v>6288.7228991220209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6165.0481188846525</v>
      </c>
      <c r="AQ15" s="16" t="str">
        <f t="shared" si="2"/>
        <v>N.A.</v>
      </c>
      <c r="AR15" s="14">
        <f t="shared" si="2"/>
        <v>6165.0481188846525</v>
      </c>
    </row>
    <row r="16" spans="1:44" ht="15" customHeight="1" thickBot="1" x14ac:dyDescent="0.3">
      <c r="A16" s="3" t="s">
        <v>13</v>
      </c>
      <c r="B16" s="2">
        <v>29155139.999999996</v>
      </c>
      <c r="C16" s="2">
        <v>1341600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29155139.999999996</v>
      </c>
      <c r="M16" s="13">
        <f t="shared" si="0"/>
        <v>1341600</v>
      </c>
      <c r="N16" s="14">
        <f>L16+M16</f>
        <v>30496739.999999996</v>
      </c>
      <c r="P16" s="3" t="s">
        <v>13</v>
      </c>
      <c r="Q16" s="2">
        <v>6132</v>
      </c>
      <c r="R16" s="2">
        <v>156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6132</v>
      </c>
      <c r="AB16" s="13">
        <f t="shared" si="1"/>
        <v>156</v>
      </c>
      <c r="AC16" s="14">
        <f>AA16+AB16</f>
        <v>6288</v>
      </c>
      <c r="AE16" s="3" t="s">
        <v>13</v>
      </c>
      <c r="AF16" s="2">
        <f t="shared" si="2"/>
        <v>4754.58904109589</v>
      </c>
      <c r="AG16" s="2">
        <f t="shared" si="2"/>
        <v>8600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4754.58904109589</v>
      </c>
      <c r="AQ16" s="16">
        <f t="shared" si="2"/>
        <v>8600</v>
      </c>
      <c r="AR16" s="14">
        <f t="shared" si="2"/>
        <v>4849.990458015267</v>
      </c>
    </row>
    <row r="17" spans="1:44" ht="15" customHeight="1" thickBot="1" x14ac:dyDescent="0.3">
      <c r="A17" s="3" t="s">
        <v>14</v>
      </c>
      <c r="B17" s="2">
        <v>143908974.99999997</v>
      </c>
      <c r="C17" s="2">
        <v>447695682.00000024</v>
      </c>
      <c r="D17" s="2">
        <v>11964750</v>
      </c>
      <c r="E17" s="2">
        <v>8165700</v>
      </c>
      <c r="F17" s="2"/>
      <c r="G17" s="2">
        <v>37259600</v>
      </c>
      <c r="H17" s="2"/>
      <c r="I17" s="2">
        <v>47054840.000000007</v>
      </c>
      <c r="J17" s="2">
        <v>0</v>
      </c>
      <c r="K17" s="2"/>
      <c r="L17" s="1">
        <f t="shared" si="0"/>
        <v>155873724.99999997</v>
      </c>
      <c r="M17" s="13">
        <f t="shared" si="0"/>
        <v>540175822.00000024</v>
      </c>
      <c r="N17" s="14">
        <f>L17+M17</f>
        <v>696049547.00000024</v>
      </c>
      <c r="P17" s="3" t="s">
        <v>14</v>
      </c>
      <c r="Q17" s="2">
        <v>20041</v>
      </c>
      <c r="R17" s="2">
        <v>52440</v>
      </c>
      <c r="S17" s="2">
        <v>1667</v>
      </c>
      <c r="T17" s="2">
        <v>1329</v>
      </c>
      <c r="U17" s="2">
        <v>0</v>
      </c>
      <c r="V17" s="2">
        <v>3516</v>
      </c>
      <c r="W17" s="2">
        <v>0</v>
      </c>
      <c r="X17" s="2">
        <v>4478</v>
      </c>
      <c r="Y17" s="2">
        <v>2192</v>
      </c>
      <c r="Z17" s="2">
        <v>0</v>
      </c>
      <c r="AA17" s="1">
        <f t="shared" si="1"/>
        <v>23900</v>
      </c>
      <c r="AB17" s="13">
        <f t="shared" si="1"/>
        <v>61763</v>
      </c>
      <c r="AC17" s="14">
        <f>AA17+AB17</f>
        <v>85663</v>
      </c>
      <c r="AE17" s="3" t="s">
        <v>14</v>
      </c>
      <c r="AF17" s="2">
        <f t="shared" si="2"/>
        <v>7180.7282570729985</v>
      </c>
      <c r="AG17" s="2">
        <f t="shared" si="2"/>
        <v>8537.293707093826</v>
      </c>
      <c r="AH17" s="2">
        <f t="shared" si="2"/>
        <v>7177.4145170965803</v>
      </c>
      <c r="AI17" s="2">
        <f t="shared" si="2"/>
        <v>6144.2437923250563</v>
      </c>
      <c r="AJ17" s="2" t="str">
        <f t="shared" si="2"/>
        <v>N.A.</v>
      </c>
      <c r="AK17" s="2">
        <f t="shared" si="2"/>
        <v>10597.155858930602</v>
      </c>
      <c r="AL17" s="2" t="str">
        <f t="shared" si="2"/>
        <v>N.A.</v>
      </c>
      <c r="AM17" s="2">
        <f t="shared" si="2"/>
        <v>10508.003573023672</v>
      </c>
      <c r="AN17" s="2">
        <f t="shared" si="2"/>
        <v>0</v>
      </c>
      <c r="AO17" s="2" t="str">
        <f t="shared" si="2"/>
        <v>N.A.</v>
      </c>
      <c r="AP17" s="15">
        <f t="shared" si="2"/>
        <v>6521.9131799163169</v>
      </c>
      <c r="AQ17" s="16">
        <f t="shared" si="2"/>
        <v>8745.9453394427128</v>
      </c>
      <c r="AR17" s="14">
        <f t="shared" si="2"/>
        <v>8125.4397697955974</v>
      </c>
    </row>
    <row r="18" spans="1:44" ht="15" customHeight="1" thickBot="1" x14ac:dyDescent="0.3">
      <c r="A18" s="3" t="s">
        <v>15</v>
      </c>
      <c r="B18" s="2">
        <v>15220925.000000002</v>
      </c>
      <c r="C18" s="2">
        <v>3115350</v>
      </c>
      <c r="D18" s="2">
        <v>7773109.9999999991</v>
      </c>
      <c r="E18" s="2">
        <v>6048810.0000000009</v>
      </c>
      <c r="F18" s="2"/>
      <c r="G18" s="2">
        <v>3459607.9999999995</v>
      </c>
      <c r="H18" s="2">
        <v>17656478</v>
      </c>
      <c r="I18" s="2"/>
      <c r="J18" s="2">
        <v>0</v>
      </c>
      <c r="K18" s="2"/>
      <c r="L18" s="1">
        <f t="shared" si="0"/>
        <v>40650513</v>
      </c>
      <c r="M18" s="13">
        <f t="shared" si="0"/>
        <v>12623768</v>
      </c>
      <c r="N18" s="14">
        <f>L18+M18</f>
        <v>53274281</v>
      </c>
      <c r="P18" s="3" t="s">
        <v>15</v>
      </c>
      <c r="Q18" s="2">
        <v>2836</v>
      </c>
      <c r="R18" s="2">
        <v>483</v>
      </c>
      <c r="S18" s="2">
        <v>1774</v>
      </c>
      <c r="T18" s="2">
        <v>647</v>
      </c>
      <c r="U18" s="2">
        <v>0</v>
      </c>
      <c r="V18" s="2">
        <v>1462</v>
      </c>
      <c r="W18" s="2">
        <v>1787</v>
      </c>
      <c r="X18" s="2">
        <v>0</v>
      </c>
      <c r="Y18" s="2">
        <v>161</v>
      </c>
      <c r="Z18" s="2">
        <v>0</v>
      </c>
      <c r="AA18" s="1">
        <f t="shared" si="1"/>
        <v>6558</v>
      </c>
      <c r="AB18" s="13">
        <f t="shared" si="1"/>
        <v>2592</v>
      </c>
      <c r="AC18" s="22">
        <f>AA18+AB18</f>
        <v>9150</v>
      </c>
      <c r="AE18" s="3" t="s">
        <v>15</v>
      </c>
      <c r="AF18" s="2">
        <f t="shared" si="2"/>
        <v>5367.0398448519045</v>
      </c>
      <c r="AG18" s="2">
        <f t="shared" si="2"/>
        <v>6450</v>
      </c>
      <c r="AH18" s="2">
        <f t="shared" si="2"/>
        <v>4381.6854565952644</v>
      </c>
      <c r="AI18" s="2">
        <f t="shared" si="2"/>
        <v>9349.0108191653799</v>
      </c>
      <c r="AJ18" s="2" t="str">
        <f t="shared" si="2"/>
        <v>N.A.</v>
      </c>
      <c r="AK18" s="2">
        <f t="shared" si="2"/>
        <v>2366.3529411764703</v>
      </c>
      <c r="AL18" s="2">
        <f t="shared" si="2"/>
        <v>9880.5137101287073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6198.6143641354074</v>
      </c>
      <c r="AQ18" s="16">
        <f t="shared" si="2"/>
        <v>4870.2808641975307</v>
      </c>
      <c r="AR18" s="14">
        <f t="shared" si="2"/>
        <v>5822.3257923497267</v>
      </c>
    </row>
    <row r="19" spans="1:44" ht="15" customHeight="1" thickBot="1" x14ac:dyDescent="0.3">
      <c r="A19" s="4" t="s">
        <v>16</v>
      </c>
      <c r="B19" s="2">
        <v>257385875.00000006</v>
      </c>
      <c r="C19" s="2">
        <v>452152632.00000012</v>
      </c>
      <c r="D19" s="2">
        <v>35928650</v>
      </c>
      <c r="E19" s="2">
        <v>14214510</v>
      </c>
      <c r="F19" s="2">
        <v>42732790.000000007</v>
      </c>
      <c r="G19" s="2">
        <v>40719207.999999993</v>
      </c>
      <c r="H19" s="2">
        <v>158045927.99999997</v>
      </c>
      <c r="I19" s="2">
        <v>47054840.000000007</v>
      </c>
      <c r="J19" s="2">
        <v>0</v>
      </c>
      <c r="K19" s="2"/>
      <c r="L19" s="1">
        <f t="shared" ref="L19" si="3">B19+D19+F19+H19+J19</f>
        <v>494093243</v>
      </c>
      <c r="M19" s="13">
        <f t="shared" ref="M19" si="4">C19+E19+G19+I19+K19</f>
        <v>554141190.00000012</v>
      </c>
      <c r="N19" s="22">
        <f>L19+M19</f>
        <v>1048234433.0000001</v>
      </c>
      <c r="P19" s="4" t="s">
        <v>16</v>
      </c>
      <c r="Q19" s="2">
        <v>39547</v>
      </c>
      <c r="R19" s="2">
        <v>53079</v>
      </c>
      <c r="S19" s="2">
        <v>7040</v>
      </c>
      <c r="T19" s="2">
        <v>1976</v>
      </c>
      <c r="U19" s="2">
        <v>6761</v>
      </c>
      <c r="V19" s="2">
        <v>4978</v>
      </c>
      <c r="W19" s="2">
        <v>24111</v>
      </c>
      <c r="X19" s="2">
        <v>4478</v>
      </c>
      <c r="Y19" s="2">
        <v>2669</v>
      </c>
      <c r="Z19" s="2">
        <v>0</v>
      </c>
      <c r="AA19" s="1">
        <f t="shared" ref="AA19" si="5">Q19+S19+U19+W19+Y19</f>
        <v>80128</v>
      </c>
      <c r="AB19" s="13">
        <f t="shared" ref="AB19" si="6">R19+T19+V19+X19+Z19</f>
        <v>64511</v>
      </c>
      <c r="AC19" s="14">
        <f>AA19+AB19</f>
        <v>144639</v>
      </c>
      <c r="AE19" s="4" t="s">
        <v>16</v>
      </c>
      <c r="AF19" s="2">
        <f t="shared" ref="AF19:AO19" si="7">IFERROR(B19/Q19, "N.A.")</f>
        <v>6508.3539838672987</v>
      </c>
      <c r="AG19" s="2">
        <f t="shared" si="7"/>
        <v>8518.4843723506492</v>
      </c>
      <c r="AH19" s="2">
        <f t="shared" si="7"/>
        <v>5103.501420454545</v>
      </c>
      <c r="AI19" s="2">
        <f t="shared" si="7"/>
        <v>7193.5779352226718</v>
      </c>
      <c r="AJ19" s="2">
        <f t="shared" si="7"/>
        <v>6320.4836562638675</v>
      </c>
      <c r="AK19" s="2">
        <f t="shared" si="7"/>
        <v>8179.8328646042573</v>
      </c>
      <c r="AL19" s="2">
        <f t="shared" si="7"/>
        <v>6554.9304466840849</v>
      </c>
      <c r="AM19" s="2">
        <f t="shared" si="7"/>
        <v>10508.003573023672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6166.2994583666132</v>
      </c>
      <c r="AQ19" s="16">
        <f t="shared" ref="AQ19" si="9">IFERROR(M19/AB19, "N.A.")</f>
        <v>8589.8713397715128</v>
      </c>
      <c r="AR19" s="14">
        <f t="shared" ref="AR19" si="10">IFERROR(N19/AC19, "N.A.")</f>
        <v>7247.2461300202585</v>
      </c>
    </row>
    <row r="20" spans="1:44" ht="15" customHeight="1" thickBot="1" x14ac:dyDescent="0.3">
      <c r="A20" s="5" t="s">
        <v>0</v>
      </c>
      <c r="B20" s="28">
        <f>B19+C19</f>
        <v>709538507.00000024</v>
      </c>
      <c r="C20" s="30"/>
      <c r="D20" s="28">
        <f>D19+E19</f>
        <v>50143160</v>
      </c>
      <c r="E20" s="30"/>
      <c r="F20" s="28">
        <f>F19+G19</f>
        <v>83451998</v>
      </c>
      <c r="G20" s="30"/>
      <c r="H20" s="28">
        <f>H19+I19</f>
        <v>205100767.99999997</v>
      </c>
      <c r="I20" s="30"/>
      <c r="J20" s="28">
        <f>J19+K19</f>
        <v>0</v>
      </c>
      <c r="K20" s="30"/>
      <c r="L20" s="28">
        <f>L19+M19</f>
        <v>1048234433.0000001</v>
      </c>
      <c r="M20" s="29"/>
      <c r="N20" s="23">
        <f>B20+D20+F20+H20+J20</f>
        <v>1048234433.0000002</v>
      </c>
      <c r="P20" s="5" t="s">
        <v>0</v>
      </c>
      <c r="Q20" s="28">
        <f>Q19+R19</f>
        <v>92626</v>
      </c>
      <c r="R20" s="30"/>
      <c r="S20" s="28">
        <f>S19+T19</f>
        <v>9016</v>
      </c>
      <c r="T20" s="30"/>
      <c r="U20" s="28">
        <f>U19+V19</f>
        <v>11739</v>
      </c>
      <c r="V20" s="30"/>
      <c r="W20" s="28">
        <f>W19+X19</f>
        <v>28589</v>
      </c>
      <c r="X20" s="30"/>
      <c r="Y20" s="28">
        <f>Y19+Z19</f>
        <v>2669</v>
      </c>
      <c r="Z20" s="30"/>
      <c r="AA20" s="28">
        <f>AA19+AB19</f>
        <v>144639</v>
      </c>
      <c r="AB20" s="30"/>
      <c r="AC20" s="24">
        <f>Q20+S20+U20+W20+Y20</f>
        <v>144639</v>
      </c>
      <c r="AE20" s="5" t="s">
        <v>0</v>
      </c>
      <c r="AF20" s="31">
        <f>IFERROR(B20/Q20,"N.A.")</f>
        <v>7660.2520566579606</v>
      </c>
      <c r="AG20" s="32"/>
      <c r="AH20" s="31">
        <f>IFERROR(D20/S20,"N.A.")</f>
        <v>5561.5749778172139</v>
      </c>
      <c r="AI20" s="32"/>
      <c r="AJ20" s="31">
        <f>IFERROR(F20/U20,"N.A.")</f>
        <v>7108.952892069171</v>
      </c>
      <c r="AK20" s="32"/>
      <c r="AL20" s="31">
        <f>IFERROR(H20/W20,"N.A.")</f>
        <v>7174.1147993983686</v>
      </c>
      <c r="AM20" s="32"/>
      <c r="AN20" s="31">
        <f>IFERROR(J20/Y20,"N.A.")</f>
        <v>0</v>
      </c>
      <c r="AO20" s="32"/>
      <c r="AP20" s="31">
        <f>IFERROR(L20/AA20,"N.A.")</f>
        <v>7247.2461300202585</v>
      </c>
      <c r="AQ20" s="32"/>
      <c r="AR20" s="17">
        <f>IFERROR(N20/AC20, "N.A.")</f>
        <v>7247.2461300202585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51524059.999999993</v>
      </c>
      <c r="C27" s="2"/>
      <c r="D27" s="2">
        <v>16190790.000000002</v>
      </c>
      <c r="E27" s="2"/>
      <c r="F27" s="2">
        <v>40741890</v>
      </c>
      <c r="G27" s="2"/>
      <c r="H27" s="2">
        <v>91485219.999999985</v>
      </c>
      <c r="I27" s="2"/>
      <c r="J27" s="2">
        <v>0</v>
      </c>
      <c r="K27" s="2"/>
      <c r="L27" s="1">
        <f t="shared" ref="L27:M30" si="11">B27+D27+F27+H27+J27</f>
        <v>199941960</v>
      </c>
      <c r="M27" s="13">
        <f t="shared" si="11"/>
        <v>0</v>
      </c>
      <c r="N27" s="14">
        <f>L27+M27</f>
        <v>199941960</v>
      </c>
      <c r="P27" s="3" t="s">
        <v>12</v>
      </c>
      <c r="Q27" s="2">
        <v>7384</v>
      </c>
      <c r="R27" s="2">
        <v>0</v>
      </c>
      <c r="S27" s="2">
        <v>3599</v>
      </c>
      <c r="T27" s="2">
        <v>0</v>
      </c>
      <c r="U27" s="2">
        <v>6298</v>
      </c>
      <c r="V27" s="2">
        <v>0</v>
      </c>
      <c r="W27" s="2">
        <v>10371</v>
      </c>
      <c r="X27" s="2">
        <v>0</v>
      </c>
      <c r="Y27" s="2">
        <v>161</v>
      </c>
      <c r="Z27" s="2">
        <v>0</v>
      </c>
      <c r="AA27" s="1">
        <f t="shared" ref="AA27:AB30" si="12">Q27+S27+U27+W27+Y27</f>
        <v>27813</v>
      </c>
      <c r="AB27" s="13">
        <f t="shared" si="12"/>
        <v>0</v>
      </c>
      <c r="AC27" s="14">
        <f>AA27+AB27</f>
        <v>27813</v>
      </c>
      <c r="AE27" s="3" t="s">
        <v>12</v>
      </c>
      <c r="AF27" s="2">
        <f t="shared" ref="AF27:AR30" si="13">IFERROR(B27/Q27, "N.A.")</f>
        <v>6977.7979414951233</v>
      </c>
      <c r="AG27" s="2" t="str">
        <f t="shared" si="13"/>
        <v>N.A.</v>
      </c>
      <c r="AH27" s="2">
        <f t="shared" si="13"/>
        <v>4498.6913031397617</v>
      </c>
      <c r="AI27" s="2" t="str">
        <f t="shared" si="13"/>
        <v>N.A.</v>
      </c>
      <c r="AJ27" s="2">
        <f t="shared" si="13"/>
        <v>6469.020323912353</v>
      </c>
      <c r="AK27" s="2" t="str">
        <f t="shared" si="13"/>
        <v>N.A.</v>
      </c>
      <c r="AL27" s="2">
        <f t="shared" si="13"/>
        <v>8821.2534953234972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7188.7951677273213</v>
      </c>
      <c r="AQ27" s="16" t="str">
        <f t="shared" si="13"/>
        <v>N.A.</v>
      </c>
      <c r="AR27" s="14">
        <f t="shared" si="13"/>
        <v>7188.7951677273213</v>
      </c>
    </row>
    <row r="28" spans="1:44" ht="15" customHeight="1" thickBot="1" x14ac:dyDescent="0.3">
      <c r="A28" s="3" t="s">
        <v>13</v>
      </c>
      <c r="B28" s="2">
        <v>942000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942000</v>
      </c>
      <c r="M28" s="13">
        <f t="shared" si="11"/>
        <v>0</v>
      </c>
      <c r="N28" s="14">
        <f>L28+M28</f>
        <v>942000</v>
      </c>
      <c r="P28" s="3" t="s">
        <v>13</v>
      </c>
      <c r="Q28" s="2">
        <v>314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314</v>
      </c>
      <c r="AB28" s="13">
        <f t="shared" si="12"/>
        <v>0</v>
      </c>
      <c r="AC28" s="14">
        <f>AA28+AB28</f>
        <v>314</v>
      </c>
      <c r="AE28" s="3" t="s">
        <v>13</v>
      </c>
      <c r="AF28" s="2">
        <f t="shared" si="13"/>
        <v>3000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3000</v>
      </c>
      <c r="AQ28" s="16" t="str">
        <f t="shared" si="13"/>
        <v>N.A.</v>
      </c>
      <c r="AR28" s="14">
        <f t="shared" si="13"/>
        <v>3000</v>
      </c>
    </row>
    <row r="29" spans="1:44" ht="15" customHeight="1" thickBot="1" x14ac:dyDescent="0.3">
      <c r="A29" s="3" t="s">
        <v>14</v>
      </c>
      <c r="B29" s="2">
        <v>92143585.00000003</v>
      </c>
      <c r="C29" s="2">
        <v>276169732</v>
      </c>
      <c r="D29" s="2">
        <v>11161510</v>
      </c>
      <c r="E29" s="2">
        <v>8165700.0000000009</v>
      </c>
      <c r="F29" s="2"/>
      <c r="G29" s="2">
        <v>35939500</v>
      </c>
      <c r="H29" s="2"/>
      <c r="I29" s="2">
        <v>36327199.999999993</v>
      </c>
      <c r="J29" s="2"/>
      <c r="K29" s="2"/>
      <c r="L29" s="1">
        <f t="shared" si="11"/>
        <v>103305095.00000003</v>
      </c>
      <c r="M29" s="13">
        <f t="shared" si="11"/>
        <v>356602132</v>
      </c>
      <c r="N29" s="14">
        <f>L29+M29</f>
        <v>459907227</v>
      </c>
      <c r="P29" s="3" t="s">
        <v>14</v>
      </c>
      <c r="Q29" s="2">
        <v>12404</v>
      </c>
      <c r="R29" s="2">
        <v>28593</v>
      </c>
      <c r="S29" s="2">
        <v>1349</v>
      </c>
      <c r="T29" s="2">
        <v>945</v>
      </c>
      <c r="U29" s="2">
        <v>0</v>
      </c>
      <c r="V29" s="2">
        <v>2663</v>
      </c>
      <c r="W29" s="2">
        <v>0</v>
      </c>
      <c r="X29" s="2">
        <v>3455</v>
      </c>
      <c r="Y29" s="2">
        <v>0</v>
      </c>
      <c r="Z29" s="2">
        <v>0</v>
      </c>
      <c r="AA29" s="1">
        <f t="shared" si="12"/>
        <v>13753</v>
      </c>
      <c r="AB29" s="13">
        <f t="shared" si="12"/>
        <v>35656</v>
      </c>
      <c r="AC29" s="14">
        <f>AA29+AB29</f>
        <v>49409</v>
      </c>
      <c r="AE29" s="3" t="s">
        <v>14</v>
      </c>
      <c r="AF29" s="2">
        <f t="shared" si="13"/>
        <v>7428.5379716220596</v>
      </c>
      <c r="AG29" s="2">
        <f t="shared" si="13"/>
        <v>9658.6483405029212</v>
      </c>
      <c r="AH29" s="2">
        <f t="shared" si="13"/>
        <v>8273.9140103780574</v>
      </c>
      <c r="AI29" s="2">
        <f t="shared" si="13"/>
        <v>8640.9523809523816</v>
      </c>
      <c r="AJ29" s="2" t="str">
        <f t="shared" si="13"/>
        <v>N.A.</v>
      </c>
      <c r="AK29" s="2">
        <f t="shared" si="13"/>
        <v>13495.869320315434</v>
      </c>
      <c r="AL29" s="2" t="str">
        <f t="shared" si="13"/>
        <v>N.A.</v>
      </c>
      <c r="AM29" s="2">
        <f t="shared" si="13"/>
        <v>10514.384949348767</v>
      </c>
      <c r="AN29" s="2" t="str">
        <f t="shared" si="13"/>
        <v>N.A.</v>
      </c>
      <c r="AO29" s="2" t="str">
        <f t="shared" si="13"/>
        <v>N.A.</v>
      </c>
      <c r="AP29" s="15">
        <f t="shared" si="13"/>
        <v>7511.458954409949</v>
      </c>
      <c r="AQ29" s="16">
        <f t="shared" si="13"/>
        <v>10001.18162441104</v>
      </c>
      <c r="AR29" s="14">
        <f t="shared" si="13"/>
        <v>9308.1670748244251</v>
      </c>
    </row>
    <row r="30" spans="1:44" ht="15" customHeight="1" thickBot="1" x14ac:dyDescent="0.3">
      <c r="A30" s="3" t="s">
        <v>15</v>
      </c>
      <c r="B30" s="2">
        <v>15220925.000000002</v>
      </c>
      <c r="C30" s="2">
        <v>3115350</v>
      </c>
      <c r="D30" s="2">
        <v>6388510</v>
      </c>
      <c r="E30" s="2">
        <v>6048810.0000000009</v>
      </c>
      <c r="F30" s="2"/>
      <c r="G30" s="2">
        <v>3459608</v>
      </c>
      <c r="H30" s="2">
        <v>16650228</v>
      </c>
      <c r="I30" s="2"/>
      <c r="J30" s="2"/>
      <c r="K30" s="2"/>
      <c r="L30" s="1">
        <f t="shared" si="11"/>
        <v>38259663</v>
      </c>
      <c r="M30" s="13">
        <f t="shared" si="11"/>
        <v>12623768</v>
      </c>
      <c r="N30" s="14">
        <f>L30+M30</f>
        <v>50883431</v>
      </c>
      <c r="P30" s="3" t="s">
        <v>15</v>
      </c>
      <c r="Q30" s="2">
        <v>2836</v>
      </c>
      <c r="R30" s="2">
        <v>483</v>
      </c>
      <c r="S30" s="2">
        <v>1613</v>
      </c>
      <c r="T30" s="2">
        <v>647</v>
      </c>
      <c r="U30" s="2">
        <v>0</v>
      </c>
      <c r="V30" s="2">
        <v>1108</v>
      </c>
      <c r="W30" s="2">
        <v>1626</v>
      </c>
      <c r="X30" s="2">
        <v>0</v>
      </c>
      <c r="Y30" s="2">
        <v>0</v>
      </c>
      <c r="Z30" s="2">
        <v>0</v>
      </c>
      <c r="AA30" s="1">
        <f t="shared" si="12"/>
        <v>6075</v>
      </c>
      <c r="AB30" s="13">
        <f t="shared" si="12"/>
        <v>2238</v>
      </c>
      <c r="AC30" s="22">
        <f>AA30+AB30</f>
        <v>8313</v>
      </c>
      <c r="AE30" s="3" t="s">
        <v>15</v>
      </c>
      <c r="AF30" s="2">
        <f t="shared" si="13"/>
        <v>5367.0398448519045</v>
      </c>
      <c r="AG30" s="2">
        <f t="shared" si="13"/>
        <v>6450</v>
      </c>
      <c r="AH30" s="2">
        <f t="shared" si="13"/>
        <v>3960.638561686299</v>
      </c>
      <c r="AI30" s="2">
        <f t="shared" si="13"/>
        <v>9349.0108191653799</v>
      </c>
      <c r="AJ30" s="2" t="str">
        <f t="shared" si="13"/>
        <v>N.A.</v>
      </c>
      <c r="AK30" s="2">
        <f t="shared" si="13"/>
        <v>3122.389891696751</v>
      </c>
      <c r="AL30" s="2">
        <f t="shared" si="13"/>
        <v>10239.992619926199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6297.886913580247</v>
      </c>
      <c r="AQ30" s="16">
        <f t="shared" si="13"/>
        <v>5640.6470062555854</v>
      </c>
      <c r="AR30" s="14">
        <f t="shared" si="13"/>
        <v>6120.9468302658488</v>
      </c>
    </row>
    <row r="31" spans="1:44" ht="15" customHeight="1" thickBot="1" x14ac:dyDescent="0.3">
      <c r="A31" s="4" t="s">
        <v>16</v>
      </c>
      <c r="B31" s="2">
        <v>159830570.00000003</v>
      </c>
      <c r="C31" s="2">
        <v>279285081.99999994</v>
      </c>
      <c r="D31" s="2">
        <v>33740810</v>
      </c>
      <c r="E31" s="2">
        <v>14214510</v>
      </c>
      <c r="F31" s="2">
        <v>40741890</v>
      </c>
      <c r="G31" s="2">
        <v>39399107.999999993</v>
      </c>
      <c r="H31" s="2">
        <v>108135447.99999999</v>
      </c>
      <c r="I31" s="2">
        <v>36327199.999999993</v>
      </c>
      <c r="J31" s="2">
        <v>0</v>
      </c>
      <c r="K31" s="2"/>
      <c r="L31" s="1">
        <f t="shared" ref="L31" si="14">B31+D31+F31+H31+J31</f>
        <v>342448718</v>
      </c>
      <c r="M31" s="13">
        <f t="shared" ref="M31" si="15">C31+E31+G31+I31+K31</f>
        <v>369225899.99999994</v>
      </c>
      <c r="N31" s="22">
        <f>L31+M31</f>
        <v>711674618</v>
      </c>
      <c r="P31" s="4" t="s">
        <v>16</v>
      </c>
      <c r="Q31" s="2">
        <v>22938</v>
      </c>
      <c r="R31" s="2">
        <v>29076</v>
      </c>
      <c r="S31" s="2">
        <v>6561</v>
      </c>
      <c r="T31" s="2">
        <v>1592</v>
      </c>
      <c r="U31" s="2">
        <v>6298</v>
      </c>
      <c r="V31" s="2">
        <v>3771</v>
      </c>
      <c r="W31" s="2">
        <v>11997</v>
      </c>
      <c r="X31" s="2">
        <v>3455</v>
      </c>
      <c r="Y31" s="2">
        <v>161</v>
      </c>
      <c r="Z31" s="2">
        <v>0</v>
      </c>
      <c r="AA31" s="1">
        <f t="shared" ref="AA31" si="16">Q31+S31+U31+W31+Y31</f>
        <v>47955</v>
      </c>
      <c r="AB31" s="13">
        <f t="shared" ref="AB31" si="17">R31+T31+V31+X31+Z31</f>
        <v>37894</v>
      </c>
      <c r="AC31" s="14">
        <f>AA31+AB31</f>
        <v>85849</v>
      </c>
      <c r="AE31" s="4" t="s">
        <v>16</v>
      </c>
      <c r="AF31" s="2">
        <f t="shared" ref="AF31:AO31" si="18">IFERROR(B31/Q31, "N.A.")</f>
        <v>6967.938355567182</v>
      </c>
      <c r="AG31" s="2">
        <f t="shared" si="18"/>
        <v>9605.3474343100825</v>
      </c>
      <c r="AH31" s="2">
        <f t="shared" si="18"/>
        <v>5142.632220698064</v>
      </c>
      <c r="AI31" s="2">
        <f t="shared" si="18"/>
        <v>8928.7123115577888</v>
      </c>
      <c r="AJ31" s="2">
        <f t="shared" si="18"/>
        <v>6469.020323912353</v>
      </c>
      <c r="AK31" s="2">
        <f t="shared" si="18"/>
        <v>10447.920445505169</v>
      </c>
      <c r="AL31" s="2">
        <f t="shared" si="18"/>
        <v>9013.5407185129607</v>
      </c>
      <c r="AM31" s="2">
        <f t="shared" si="18"/>
        <v>10514.384949348767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7141.0430194974451</v>
      </c>
      <c r="AQ31" s="16">
        <f t="shared" ref="AQ31" si="20">IFERROR(M31/AB31, "N.A.")</f>
        <v>9743.6507098749134</v>
      </c>
      <c r="AR31" s="14">
        <f t="shared" ref="AR31" si="21">IFERROR(N31/AC31, "N.A.")</f>
        <v>8289.8416755000053</v>
      </c>
    </row>
    <row r="32" spans="1:44" ht="15" customHeight="1" thickBot="1" x14ac:dyDescent="0.3">
      <c r="A32" s="5" t="s">
        <v>0</v>
      </c>
      <c r="B32" s="28">
        <f>B31+C31</f>
        <v>439115652</v>
      </c>
      <c r="C32" s="30"/>
      <c r="D32" s="28">
        <f>D31+E31</f>
        <v>47955320</v>
      </c>
      <c r="E32" s="30"/>
      <c r="F32" s="28">
        <f>F31+G31</f>
        <v>80140998</v>
      </c>
      <c r="G32" s="30"/>
      <c r="H32" s="28">
        <f>H31+I31</f>
        <v>144462647.99999997</v>
      </c>
      <c r="I32" s="30"/>
      <c r="J32" s="28">
        <f>J31+K31</f>
        <v>0</v>
      </c>
      <c r="K32" s="30"/>
      <c r="L32" s="28">
        <f>L31+M31</f>
        <v>711674618</v>
      </c>
      <c r="M32" s="29"/>
      <c r="N32" s="23">
        <f>B32+D32+F32+H32+J32</f>
        <v>711674618</v>
      </c>
      <c r="P32" s="5" t="s">
        <v>0</v>
      </c>
      <c r="Q32" s="28">
        <f>Q31+R31</f>
        <v>52014</v>
      </c>
      <c r="R32" s="30"/>
      <c r="S32" s="28">
        <f>S31+T31</f>
        <v>8153</v>
      </c>
      <c r="T32" s="30"/>
      <c r="U32" s="28">
        <f>U31+V31</f>
        <v>10069</v>
      </c>
      <c r="V32" s="30"/>
      <c r="W32" s="28">
        <f>W31+X31</f>
        <v>15452</v>
      </c>
      <c r="X32" s="30"/>
      <c r="Y32" s="28">
        <f>Y31+Z31</f>
        <v>161</v>
      </c>
      <c r="Z32" s="30"/>
      <c r="AA32" s="28">
        <f>AA31+AB31</f>
        <v>85849</v>
      </c>
      <c r="AB32" s="30"/>
      <c r="AC32" s="24">
        <f>Q32+S32+U32+W32+Y32</f>
        <v>85849</v>
      </c>
      <c r="AE32" s="5" t="s">
        <v>0</v>
      </c>
      <c r="AF32" s="31">
        <f>IFERROR(B32/Q32,"N.A.")</f>
        <v>8442.2588533856269</v>
      </c>
      <c r="AG32" s="32"/>
      <c r="AH32" s="31">
        <f>IFERROR(D32/S32,"N.A.")</f>
        <v>5881.9232184471975</v>
      </c>
      <c r="AI32" s="32"/>
      <c r="AJ32" s="31">
        <f>IFERROR(F32/U32,"N.A.")</f>
        <v>7959.1814480087396</v>
      </c>
      <c r="AK32" s="32"/>
      <c r="AL32" s="31">
        <f>IFERROR(H32/W32,"N.A.")</f>
        <v>9349.1229614289387</v>
      </c>
      <c r="AM32" s="32"/>
      <c r="AN32" s="31">
        <f>IFERROR(J32/Y32,"N.A.")</f>
        <v>0</v>
      </c>
      <c r="AO32" s="32"/>
      <c r="AP32" s="31">
        <f>IFERROR(L32/AA32,"N.A.")</f>
        <v>8289.8416755000053</v>
      </c>
      <c r="AQ32" s="32"/>
      <c r="AR32" s="17">
        <f>IFERROR(N32/AC32, "N.A.")</f>
        <v>8289.8416755000053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17576775</v>
      </c>
      <c r="C39" s="2"/>
      <c r="D39" s="2"/>
      <c r="E39" s="2"/>
      <c r="F39" s="2">
        <v>1990900</v>
      </c>
      <c r="G39" s="2"/>
      <c r="H39" s="2">
        <v>48904230</v>
      </c>
      <c r="I39" s="2"/>
      <c r="J39" s="2">
        <v>0</v>
      </c>
      <c r="K39" s="2"/>
      <c r="L39" s="1">
        <f t="shared" ref="L39:M42" si="22">B39+D39+F39+H39+J39</f>
        <v>68471905</v>
      </c>
      <c r="M39" s="13">
        <f t="shared" si="22"/>
        <v>0</v>
      </c>
      <c r="N39" s="14">
        <f>L39+M39</f>
        <v>68471905</v>
      </c>
      <c r="P39" s="3" t="s">
        <v>12</v>
      </c>
      <c r="Q39" s="2">
        <v>3154</v>
      </c>
      <c r="R39" s="2">
        <v>0</v>
      </c>
      <c r="S39" s="2">
        <v>0</v>
      </c>
      <c r="T39" s="2">
        <v>0</v>
      </c>
      <c r="U39" s="2">
        <v>463</v>
      </c>
      <c r="V39" s="2">
        <v>0</v>
      </c>
      <c r="W39" s="2">
        <v>11953</v>
      </c>
      <c r="X39" s="2">
        <v>0</v>
      </c>
      <c r="Y39" s="2">
        <v>155</v>
      </c>
      <c r="Z39" s="2">
        <v>0</v>
      </c>
      <c r="AA39" s="1">
        <f t="shared" ref="AA39:AB42" si="23">Q39+S39+U39+W39+Y39</f>
        <v>15725</v>
      </c>
      <c r="AB39" s="13">
        <f t="shared" si="23"/>
        <v>0</v>
      </c>
      <c r="AC39" s="14">
        <f>AA39+AB39</f>
        <v>15725</v>
      </c>
      <c r="AE39" s="3" t="s">
        <v>12</v>
      </c>
      <c r="AF39" s="2">
        <f t="shared" ref="AF39:AR42" si="24">IFERROR(B39/Q39, "N.A.")</f>
        <v>5572.8519340519979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4300</v>
      </c>
      <c r="AK39" s="2" t="str">
        <f t="shared" si="24"/>
        <v>N.A.</v>
      </c>
      <c r="AL39" s="2">
        <f t="shared" si="24"/>
        <v>4091.3770601522629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4354.334181240064</v>
      </c>
      <c r="AQ39" s="16" t="str">
        <f t="shared" si="24"/>
        <v>N.A.</v>
      </c>
      <c r="AR39" s="14">
        <f t="shared" si="24"/>
        <v>4354.334181240064</v>
      </c>
    </row>
    <row r="40" spans="1:44" ht="15" customHeight="1" thickBot="1" x14ac:dyDescent="0.3">
      <c r="A40" s="3" t="s">
        <v>13</v>
      </c>
      <c r="B40" s="2">
        <v>28213139.999999996</v>
      </c>
      <c r="C40" s="2">
        <v>1341600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28213139.999999996</v>
      </c>
      <c r="M40" s="13">
        <f t="shared" si="22"/>
        <v>1341600</v>
      </c>
      <c r="N40" s="14">
        <f>L40+M40</f>
        <v>29554739.999999996</v>
      </c>
      <c r="P40" s="3" t="s">
        <v>13</v>
      </c>
      <c r="Q40" s="2">
        <v>5818</v>
      </c>
      <c r="R40" s="2">
        <v>156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5818</v>
      </c>
      <c r="AB40" s="13">
        <f t="shared" si="23"/>
        <v>156</v>
      </c>
      <c r="AC40" s="14">
        <f>AA40+AB40</f>
        <v>5974</v>
      </c>
      <c r="AE40" s="3" t="s">
        <v>13</v>
      </c>
      <c r="AF40" s="2">
        <f t="shared" si="24"/>
        <v>4849.2849776555513</v>
      </c>
      <c r="AG40" s="2">
        <f t="shared" si="24"/>
        <v>8600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4849.2849776555513</v>
      </c>
      <c r="AQ40" s="16">
        <f t="shared" si="24"/>
        <v>8600</v>
      </c>
      <c r="AR40" s="14">
        <f t="shared" si="24"/>
        <v>4947.2279879477728</v>
      </c>
    </row>
    <row r="41" spans="1:44" ht="15" customHeight="1" thickBot="1" x14ac:dyDescent="0.3">
      <c r="A41" s="3" t="s">
        <v>14</v>
      </c>
      <c r="B41" s="2">
        <v>51765390</v>
      </c>
      <c r="C41" s="2">
        <v>171525950</v>
      </c>
      <c r="D41" s="2">
        <v>803240</v>
      </c>
      <c r="E41" s="2">
        <v>0</v>
      </c>
      <c r="F41" s="2"/>
      <c r="G41" s="2">
        <v>1320100</v>
      </c>
      <c r="H41" s="2"/>
      <c r="I41" s="2">
        <v>10727640</v>
      </c>
      <c r="J41" s="2">
        <v>0</v>
      </c>
      <c r="K41" s="2"/>
      <c r="L41" s="1">
        <f t="shared" si="22"/>
        <v>52568630</v>
      </c>
      <c r="M41" s="13">
        <f t="shared" si="22"/>
        <v>183573690</v>
      </c>
      <c r="N41" s="14">
        <f>L41+M41</f>
        <v>236142320</v>
      </c>
      <c r="P41" s="3" t="s">
        <v>14</v>
      </c>
      <c r="Q41" s="2">
        <v>7637</v>
      </c>
      <c r="R41" s="2">
        <v>23847</v>
      </c>
      <c r="S41" s="2">
        <v>318</v>
      </c>
      <c r="T41" s="2">
        <v>384</v>
      </c>
      <c r="U41" s="2">
        <v>0</v>
      </c>
      <c r="V41" s="2">
        <v>853</v>
      </c>
      <c r="W41" s="2">
        <v>0</v>
      </c>
      <c r="X41" s="2">
        <v>1023</v>
      </c>
      <c r="Y41" s="2">
        <v>2192</v>
      </c>
      <c r="Z41" s="2">
        <v>0</v>
      </c>
      <c r="AA41" s="1">
        <f t="shared" si="23"/>
        <v>10147</v>
      </c>
      <c r="AB41" s="13">
        <f t="shared" si="23"/>
        <v>26107</v>
      </c>
      <c r="AC41" s="14">
        <f>AA41+AB41</f>
        <v>36254</v>
      </c>
      <c r="AE41" s="3" t="s">
        <v>14</v>
      </c>
      <c r="AF41" s="2">
        <f t="shared" si="24"/>
        <v>6778.2362184103704</v>
      </c>
      <c r="AG41" s="2">
        <f t="shared" si="24"/>
        <v>7192.7684824086891</v>
      </c>
      <c r="AH41" s="2">
        <f t="shared" si="24"/>
        <v>2525.9119496855346</v>
      </c>
      <c r="AI41" s="2">
        <f t="shared" si="24"/>
        <v>0</v>
      </c>
      <c r="AJ41" s="2" t="str">
        <f t="shared" si="24"/>
        <v>N.A.</v>
      </c>
      <c r="AK41" s="2">
        <f t="shared" si="24"/>
        <v>1547.5967174677608</v>
      </c>
      <c r="AL41" s="2" t="str">
        <f t="shared" si="24"/>
        <v>N.A.</v>
      </c>
      <c r="AM41" s="2">
        <f t="shared" si="24"/>
        <v>10486.451612903225</v>
      </c>
      <c r="AN41" s="2">
        <f t="shared" si="24"/>
        <v>0</v>
      </c>
      <c r="AO41" s="2" t="str">
        <f t="shared" si="24"/>
        <v>N.A.</v>
      </c>
      <c r="AP41" s="15">
        <f t="shared" si="24"/>
        <v>5180.7066127919579</v>
      </c>
      <c r="AQ41" s="16">
        <f t="shared" si="24"/>
        <v>7031.5888459033977</v>
      </c>
      <c r="AR41" s="14">
        <f t="shared" si="24"/>
        <v>6513.5521597616817</v>
      </c>
    </row>
    <row r="42" spans="1:44" ht="15" customHeight="1" thickBot="1" x14ac:dyDescent="0.3">
      <c r="A42" s="3" t="s">
        <v>15</v>
      </c>
      <c r="B42" s="2"/>
      <c r="C42" s="2"/>
      <c r="D42" s="2">
        <v>1384600</v>
      </c>
      <c r="E42" s="2"/>
      <c r="F42" s="2"/>
      <c r="G42" s="2">
        <v>0</v>
      </c>
      <c r="H42" s="2">
        <v>1006250</v>
      </c>
      <c r="I42" s="2"/>
      <c r="J42" s="2">
        <v>0</v>
      </c>
      <c r="K42" s="2"/>
      <c r="L42" s="1">
        <f t="shared" si="22"/>
        <v>2390850</v>
      </c>
      <c r="M42" s="13">
        <f t="shared" si="22"/>
        <v>0</v>
      </c>
      <c r="N42" s="14">
        <f>L42+M42</f>
        <v>2390850</v>
      </c>
      <c r="P42" s="3" t="s">
        <v>15</v>
      </c>
      <c r="Q42" s="2">
        <v>0</v>
      </c>
      <c r="R42" s="2">
        <v>0</v>
      </c>
      <c r="S42" s="2">
        <v>161</v>
      </c>
      <c r="T42" s="2">
        <v>0</v>
      </c>
      <c r="U42" s="2">
        <v>0</v>
      </c>
      <c r="V42" s="2">
        <v>354</v>
      </c>
      <c r="W42" s="2">
        <v>161</v>
      </c>
      <c r="X42" s="2">
        <v>0</v>
      </c>
      <c r="Y42" s="2">
        <v>161</v>
      </c>
      <c r="Z42" s="2">
        <v>0</v>
      </c>
      <c r="AA42" s="1">
        <f t="shared" si="23"/>
        <v>483</v>
      </c>
      <c r="AB42" s="13">
        <f t="shared" si="23"/>
        <v>354</v>
      </c>
      <c r="AC42" s="14">
        <f>AA42+AB42</f>
        <v>837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>
        <f t="shared" si="24"/>
        <v>8600</v>
      </c>
      <c r="AI42" s="2" t="str">
        <f t="shared" si="24"/>
        <v>N.A.</v>
      </c>
      <c r="AJ42" s="2" t="str">
        <f t="shared" si="24"/>
        <v>N.A.</v>
      </c>
      <c r="AK42" s="2">
        <f t="shared" si="24"/>
        <v>0</v>
      </c>
      <c r="AL42" s="2">
        <f t="shared" si="24"/>
        <v>6250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4950</v>
      </c>
      <c r="AQ42" s="16">
        <f t="shared" si="24"/>
        <v>0</v>
      </c>
      <c r="AR42" s="14">
        <f t="shared" si="24"/>
        <v>2856.4516129032259</v>
      </c>
    </row>
    <row r="43" spans="1:44" ht="15" customHeight="1" thickBot="1" x14ac:dyDescent="0.3">
      <c r="A43" s="4" t="s">
        <v>16</v>
      </c>
      <c r="B43" s="2">
        <v>97555305</v>
      </c>
      <c r="C43" s="2">
        <v>172867550.00000003</v>
      </c>
      <c r="D43" s="2">
        <v>2187840</v>
      </c>
      <c r="E43" s="2">
        <v>0</v>
      </c>
      <c r="F43" s="2">
        <v>1990900</v>
      </c>
      <c r="G43" s="2">
        <v>1320100</v>
      </c>
      <c r="H43" s="2">
        <v>49910480</v>
      </c>
      <c r="I43" s="2">
        <v>10727640</v>
      </c>
      <c r="J43" s="2">
        <v>0</v>
      </c>
      <c r="K43" s="2"/>
      <c r="L43" s="1">
        <f t="shared" ref="L43" si="25">B43+D43+F43+H43+J43</f>
        <v>151644525</v>
      </c>
      <c r="M43" s="13">
        <f t="shared" ref="M43" si="26">C43+E43+G43+I43+K43</f>
        <v>184915290.00000003</v>
      </c>
      <c r="N43" s="22">
        <f>L43+M43</f>
        <v>336559815</v>
      </c>
      <c r="P43" s="4" t="s">
        <v>16</v>
      </c>
      <c r="Q43" s="2">
        <v>16609</v>
      </c>
      <c r="R43" s="2">
        <v>24003</v>
      </c>
      <c r="S43" s="2">
        <v>479</v>
      </c>
      <c r="T43" s="2">
        <v>384</v>
      </c>
      <c r="U43" s="2">
        <v>463</v>
      </c>
      <c r="V43" s="2">
        <v>1207</v>
      </c>
      <c r="W43" s="2">
        <v>12114</v>
      </c>
      <c r="X43" s="2">
        <v>1023</v>
      </c>
      <c r="Y43" s="2">
        <v>2508</v>
      </c>
      <c r="Z43" s="2">
        <v>0</v>
      </c>
      <c r="AA43" s="1">
        <f t="shared" ref="AA43" si="27">Q43+S43+U43+W43+Y43</f>
        <v>32173</v>
      </c>
      <c r="AB43" s="13">
        <f t="shared" ref="AB43" si="28">R43+T43+V43+X43+Z43</f>
        <v>26617</v>
      </c>
      <c r="AC43" s="22">
        <f>AA43+AB43</f>
        <v>58790</v>
      </c>
      <c r="AE43" s="4" t="s">
        <v>16</v>
      </c>
      <c r="AF43" s="2">
        <f t="shared" ref="AF43:AO43" si="29">IFERROR(B43/Q43, "N.A.")</f>
        <v>5873.6410981997715</v>
      </c>
      <c r="AG43" s="2">
        <f t="shared" si="29"/>
        <v>7201.9143440403295</v>
      </c>
      <c r="AH43" s="2">
        <f t="shared" si="29"/>
        <v>4567.5156576200416</v>
      </c>
      <c r="AI43" s="2">
        <f t="shared" si="29"/>
        <v>0</v>
      </c>
      <c r="AJ43" s="2">
        <f t="shared" si="29"/>
        <v>4300</v>
      </c>
      <c r="AK43" s="2">
        <f t="shared" si="29"/>
        <v>1093.7033968516985</v>
      </c>
      <c r="AL43" s="2">
        <f t="shared" si="29"/>
        <v>4120.0660392933796</v>
      </c>
      <c r="AM43" s="2">
        <f t="shared" si="29"/>
        <v>10486.451612903225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4713.4095359462908</v>
      </c>
      <c r="AQ43" s="16">
        <f t="shared" ref="AQ43" si="31">IFERROR(M43/AB43, "N.A.")</f>
        <v>6947.2626516887713</v>
      </c>
      <c r="AR43" s="14">
        <f t="shared" ref="AR43" si="32">IFERROR(N43/AC43, "N.A.")</f>
        <v>5724.7799795883657</v>
      </c>
    </row>
    <row r="44" spans="1:44" ht="15" customHeight="1" thickBot="1" x14ac:dyDescent="0.3">
      <c r="A44" s="5" t="s">
        <v>0</v>
      </c>
      <c r="B44" s="28">
        <f>B43+C43</f>
        <v>270422855</v>
      </c>
      <c r="C44" s="30"/>
      <c r="D44" s="28">
        <f>D43+E43</f>
        <v>2187840</v>
      </c>
      <c r="E44" s="30"/>
      <c r="F44" s="28">
        <f>F43+G43</f>
        <v>3311000</v>
      </c>
      <c r="G44" s="30"/>
      <c r="H44" s="28">
        <f>H43+I43</f>
        <v>60638120</v>
      </c>
      <c r="I44" s="30"/>
      <c r="J44" s="28">
        <f>J43+K43</f>
        <v>0</v>
      </c>
      <c r="K44" s="30"/>
      <c r="L44" s="28">
        <f>L43+M43</f>
        <v>336559815</v>
      </c>
      <c r="M44" s="29"/>
      <c r="N44" s="23">
        <f>B44+D44+F44+H44+J44</f>
        <v>336559815</v>
      </c>
      <c r="P44" s="5" t="s">
        <v>0</v>
      </c>
      <c r="Q44" s="28">
        <f>Q43+R43</f>
        <v>40612</v>
      </c>
      <c r="R44" s="30"/>
      <c r="S44" s="28">
        <f>S43+T43</f>
        <v>863</v>
      </c>
      <c r="T44" s="30"/>
      <c r="U44" s="28">
        <f>U43+V43</f>
        <v>1670</v>
      </c>
      <c r="V44" s="30"/>
      <c r="W44" s="28">
        <f>W43+X43</f>
        <v>13137</v>
      </c>
      <c r="X44" s="30"/>
      <c r="Y44" s="28">
        <f>Y43+Z43</f>
        <v>2508</v>
      </c>
      <c r="Z44" s="30"/>
      <c r="AA44" s="28">
        <f>AA43+AB43</f>
        <v>58790</v>
      </c>
      <c r="AB44" s="29"/>
      <c r="AC44" s="23">
        <f>Q44+S44+U44+W44+Y44</f>
        <v>58790</v>
      </c>
      <c r="AE44" s="5" t="s">
        <v>0</v>
      </c>
      <c r="AF44" s="31">
        <f>IFERROR(B44/Q44,"N.A.")</f>
        <v>6658.6933664926619</v>
      </c>
      <c r="AG44" s="32"/>
      <c r="AH44" s="31">
        <f>IFERROR(D44/S44,"N.A.")</f>
        <v>2535.1564310544613</v>
      </c>
      <c r="AI44" s="32"/>
      <c r="AJ44" s="31">
        <f>IFERROR(F44/U44,"N.A.")</f>
        <v>1982.6347305389222</v>
      </c>
      <c r="AK44" s="32"/>
      <c r="AL44" s="31">
        <f>IFERROR(H44/W44,"N.A.")</f>
        <v>4615.8270533607365</v>
      </c>
      <c r="AM44" s="32"/>
      <c r="AN44" s="31">
        <f>IFERROR(J44/Y44,"N.A.")</f>
        <v>0</v>
      </c>
      <c r="AO44" s="32"/>
      <c r="AP44" s="31">
        <f>IFERROR(L44/AA44,"N.A.")</f>
        <v>5724.7799795883657</v>
      </c>
      <c r="AQ44" s="32"/>
      <c r="AR44" s="17">
        <f>IFERROR(N44/AC44, "N.A.")</f>
        <v>5724.7799795883657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229271690.00000012</v>
      </c>
      <c r="C15" s="2"/>
      <c r="D15" s="2">
        <v>34495675</v>
      </c>
      <c r="E15" s="2"/>
      <c r="F15" s="2">
        <v>73779210.000000015</v>
      </c>
      <c r="G15" s="2"/>
      <c r="H15" s="2">
        <v>203913956.00000003</v>
      </c>
      <c r="I15" s="2"/>
      <c r="J15" s="2">
        <v>0</v>
      </c>
      <c r="K15" s="2"/>
      <c r="L15" s="1">
        <f t="shared" ref="L15:M18" si="0">B15+D15+F15+H15+J15</f>
        <v>541460531.00000012</v>
      </c>
      <c r="M15" s="13">
        <f t="shared" si="0"/>
        <v>0</v>
      </c>
      <c r="N15" s="14">
        <f>L15+M15</f>
        <v>541460531.00000012</v>
      </c>
      <c r="P15" s="3" t="s">
        <v>12</v>
      </c>
      <c r="Q15" s="2">
        <v>22788</v>
      </c>
      <c r="R15" s="2">
        <v>0</v>
      </c>
      <c r="S15" s="2">
        <v>5278</v>
      </c>
      <c r="T15" s="2">
        <v>0</v>
      </c>
      <c r="U15" s="2">
        <v>8040</v>
      </c>
      <c r="V15" s="2">
        <v>0</v>
      </c>
      <c r="W15" s="2">
        <v>42341</v>
      </c>
      <c r="X15" s="2">
        <v>0</v>
      </c>
      <c r="Y15" s="2">
        <v>1527</v>
      </c>
      <c r="Z15" s="2">
        <v>0</v>
      </c>
      <c r="AA15" s="1">
        <f t="shared" ref="AA15:AB18" si="1">Q15+S15+U15+W15+Y15</f>
        <v>79974</v>
      </c>
      <c r="AB15" s="13">
        <f t="shared" si="1"/>
        <v>0</v>
      </c>
      <c r="AC15" s="14">
        <f>AA15+AB15</f>
        <v>79974</v>
      </c>
      <c r="AE15" s="3" t="s">
        <v>12</v>
      </c>
      <c r="AF15" s="2">
        <f t="shared" ref="AF15:AR18" si="2">IFERROR(B15/Q15, "N.A.")</f>
        <v>10061.07117781289</v>
      </c>
      <c r="AG15" s="2" t="str">
        <f t="shared" si="2"/>
        <v>N.A.</v>
      </c>
      <c r="AH15" s="2">
        <f t="shared" si="2"/>
        <v>6535.7474422129599</v>
      </c>
      <c r="AI15" s="2" t="str">
        <f t="shared" si="2"/>
        <v>N.A.</v>
      </c>
      <c r="AJ15" s="2">
        <f t="shared" si="2"/>
        <v>9176.5186567164201</v>
      </c>
      <c r="AK15" s="2" t="str">
        <f t="shared" si="2"/>
        <v>N.A.</v>
      </c>
      <c r="AL15" s="2">
        <f t="shared" si="2"/>
        <v>4815.9929146689974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6770.4570360367134</v>
      </c>
      <c r="AQ15" s="16" t="str">
        <f t="shared" si="2"/>
        <v>N.A.</v>
      </c>
      <c r="AR15" s="14">
        <f t="shared" si="2"/>
        <v>6770.4570360367134</v>
      </c>
    </row>
    <row r="16" spans="1:44" ht="15" customHeight="1" thickBot="1" x14ac:dyDescent="0.3">
      <c r="A16" s="3" t="s">
        <v>13</v>
      </c>
      <c r="B16" s="2">
        <v>137285714.99999994</v>
      </c>
      <c r="C16" s="2">
        <v>4854700</v>
      </c>
      <c r="D16" s="2">
        <v>0</v>
      </c>
      <c r="E16" s="2"/>
      <c r="F16" s="2"/>
      <c r="G16" s="2"/>
      <c r="H16" s="2"/>
      <c r="I16" s="2"/>
      <c r="J16" s="2"/>
      <c r="K16" s="2"/>
      <c r="L16" s="1">
        <f t="shared" si="0"/>
        <v>137285714.99999994</v>
      </c>
      <c r="M16" s="13">
        <f t="shared" si="0"/>
        <v>4854700</v>
      </c>
      <c r="N16" s="14">
        <f>L16+M16</f>
        <v>142140414.99999994</v>
      </c>
      <c r="P16" s="3" t="s">
        <v>13</v>
      </c>
      <c r="Q16" s="2">
        <v>21127</v>
      </c>
      <c r="R16" s="2">
        <v>432</v>
      </c>
      <c r="S16" s="2">
        <v>153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21280</v>
      </c>
      <c r="AB16" s="13">
        <f t="shared" si="1"/>
        <v>432</v>
      </c>
      <c r="AC16" s="14">
        <f>AA16+AB16</f>
        <v>21712</v>
      </c>
      <c r="AE16" s="3" t="s">
        <v>13</v>
      </c>
      <c r="AF16" s="2">
        <f t="shared" si="2"/>
        <v>6498.1168646755305</v>
      </c>
      <c r="AG16" s="2">
        <f t="shared" si="2"/>
        <v>11237.731481481482</v>
      </c>
      <c r="AH16" s="2">
        <f t="shared" si="2"/>
        <v>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6451.3963815789448</v>
      </c>
      <c r="AQ16" s="16">
        <f t="shared" si="2"/>
        <v>11237.731481481482</v>
      </c>
      <c r="AR16" s="14">
        <f t="shared" si="2"/>
        <v>6546.6292833456127</v>
      </c>
    </row>
    <row r="17" spans="1:44" ht="15" customHeight="1" thickBot="1" x14ac:dyDescent="0.3">
      <c r="A17" s="3" t="s">
        <v>14</v>
      </c>
      <c r="B17" s="2">
        <v>352985719.99999982</v>
      </c>
      <c r="C17" s="2">
        <v>2647493894.0000052</v>
      </c>
      <c r="D17" s="2">
        <v>90325139.99999997</v>
      </c>
      <c r="E17" s="2">
        <v>72109871.999999985</v>
      </c>
      <c r="F17" s="2"/>
      <c r="G17" s="2">
        <v>159513632.00000006</v>
      </c>
      <c r="H17" s="2"/>
      <c r="I17" s="2">
        <v>138969440.00000006</v>
      </c>
      <c r="J17" s="2">
        <v>0</v>
      </c>
      <c r="K17" s="2"/>
      <c r="L17" s="1">
        <f t="shared" si="0"/>
        <v>443310859.99999976</v>
      </c>
      <c r="M17" s="13">
        <f t="shared" si="0"/>
        <v>3018086838.0000052</v>
      </c>
      <c r="N17" s="14">
        <f>L17+M17</f>
        <v>3461397698.0000048</v>
      </c>
      <c r="P17" s="3" t="s">
        <v>14</v>
      </c>
      <c r="Q17" s="2">
        <v>49388</v>
      </c>
      <c r="R17" s="2">
        <v>277194</v>
      </c>
      <c r="S17" s="2">
        <v>11152</v>
      </c>
      <c r="T17" s="2">
        <v>3592</v>
      </c>
      <c r="U17" s="2">
        <v>0</v>
      </c>
      <c r="V17" s="2">
        <v>13183</v>
      </c>
      <c r="W17" s="2">
        <v>0</v>
      </c>
      <c r="X17" s="2">
        <v>14979</v>
      </c>
      <c r="Y17" s="2">
        <v>3060</v>
      </c>
      <c r="Z17" s="2">
        <v>0</v>
      </c>
      <c r="AA17" s="1">
        <f t="shared" si="1"/>
        <v>63600</v>
      </c>
      <c r="AB17" s="13">
        <f t="shared" si="1"/>
        <v>308948</v>
      </c>
      <c r="AC17" s="14">
        <f>AA17+AB17</f>
        <v>372548</v>
      </c>
      <c r="AE17" s="3" t="s">
        <v>14</v>
      </c>
      <c r="AF17" s="2">
        <f t="shared" si="2"/>
        <v>7147.1960800194347</v>
      </c>
      <c r="AG17" s="2">
        <f t="shared" si="2"/>
        <v>9551.0505061437307</v>
      </c>
      <c r="AH17" s="2">
        <f t="shared" si="2"/>
        <v>8099.456599713053</v>
      </c>
      <c r="AI17" s="2">
        <f t="shared" si="2"/>
        <v>20075.131403118037</v>
      </c>
      <c r="AJ17" s="2" t="str">
        <f t="shared" si="2"/>
        <v>N.A.</v>
      </c>
      <c r="AK17" s="2">
        <f t="shared" si="2"/>
        <v>12099.949328680881</v>
      </c>
      <c r="AL17" s="2" t="str">
        <f t="shared" si="2"/>
        <v>N.A.</v>
      </c>
      <c r="AM17" s="2">
        <f t="shared" si="2"/>
        <v>9277.617998531281</v>
      </c>
      <c r="AN17" s="2">
        <f t="shared" si="2"/>
        <v>0</v>
      </c>
      <c r="AO17" s="2" t="str">
        <f t="shared" si="2"/>
        <v>N.A.</v>
      </c>
      <c r="AP17" s="15">
        <f t="shared" si="2"/>
        <v>6970.2965408804994</v>
      </c>
      <c r="AQ17" s="16">
        <f t="shared" si="2"/>
        <v>9768.9152802413519</v>
      </c>
      <c r="AR17" s="14">
        <f t="shared" si="2"/>
        <v>9291.1455651352444</v>
      </c>
    </row>
    <row r="18" spans="1:44" ht="15" customHeight="1" thickBot="1" x14ac:dyDescent="0.3">
      <c r="A18" s="3" t="s">
        <v>15</v>
      </c>
      <c r="B18" s="2">
        <v>1909199.9999999998</v>
      </c>
      <c r="C18" s="2">
        <v>0</v>
      </c>
      <c r="D18" s="2"/>
      <c r="E18" s="2"/>
      <c r="F18" s="2"/>
      <c r="G18" s="2">
        <v>10621000</v>
      </c>
      <c r="H18" s="2">
        <v>3268000</v>
      </c>
      <c r="I18" s="2"/>
      <c r="J18" s="2"/>
      <c r="K18" s="2"/>
      <c r="L18" s="1">
        <f t="shared" si="0"/>
        <v>5177200</v>
      </c>
      <c r="M18" s="13">
        <f t="shared" si="0"/>
        <v>10621000</v>
      </c>
      <c r="N18" s="14">
        <f>L18+M18</f>
        <v>15798200</v>
      </c>
      <c r="P18" s="3" t="s">
        <v>15</v>
      </c>
      <c r="Q18" s="2">
        <v>399</v>
      </c>
      <c r="R18" s="2">
        <v>190</v>
      </c>
      <c r="S18" s="2">
        <v>0</v>
      </c>
      <c r="T18" s="2">
        <v>0</v>
      </c>
      <c r="U18" s="2">
        <v>0</v>
      </c>
      <c r="V18" s="2">
        <v>398</v>
      </c>
      <c r="W18" s="2">
        <v>190</v>
      </c>
      <c r="X18" s="2">
        <v>0</v>
      </c>
      <c r="Y18" s="2">
        <v>0</v>
      </c>
      <c r="Z18" s="2">
        <v>0</v>
      </c>
      <c r="AA18" s="1">
        <f t="shared" si="1"/>
        <v>589</v>
      </c>
      <c r="AB18" s="13">
        <f t="shared" si="1"/>
        <v>588</v>
      </c>
      <c r="AC18" s="22">
        <f>AA18+AB18</f>
        <v>1177</v>
      </c>
      <c r="AE18" s="3" t="s">
        <v>15</v>
      </c>
      <c r="AF18" s="2">
        <f t="shared" si="2"/>
        <v>4784.9624060150372</v>
      </c>
      <c r="AG18" s="2">
        <f t="shared" si="2"/>
        <v>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26685.929648241206</v>
      </c>
      <c r="AL18" s="2">
        <f t="shared" si="2"/>
        <v>17200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8789.8132427843811</v>
      </c>
      <c r="AQ18" s="16">
        <f t="shared" si="2"/>
        <v>18062.925170068029</v>
      </c>
      <c r="AR18" s="14">
        <f t="shared" si="2"/>
        <v>13422.429906542056</v>
      </c>
    </row>
    <row r="19" spans="1:44" ht="15" customHeight="1" thickBot="1" x14ac:dyDescent="0.3">
      <c r="A19" s="4" t="s">
        <v>16</v>
      </c>
      <c r="B19" s="2">
        <v>721452325.0000006</v>
      </c>
      <c r="C19" s="2">
        <v>2652348594.000001</v>
      </c>
      <c r="D19" s="2">
        <v>124820815.00000007</v>
      </c>
      <c r="E19" s="2">
        <v>72109871.999999985</v>
      </c>
      <c r="F19" s="2">
        <v>73779210.000000015</v>
      </c>
      <c r="G19" s="2">
        <v>170134631.99999994</v>
      </c>
      <c r="H19" s="2">
        <v>207181956</v>
      </c>
      <c r="I19" s="2">
        <v>138969440.00000006</v>
      </c>
      <c r="J19" s="2">
        <v>0</v>
      </c>
      <c r="K19" s="2"/>
      <c r="L19" s="1">
        <f t="shared" ref="L19" si="3">B19+D19+F19+H19+J19</f>
        <v>1127234306.0000007</v>
      </c>
      <c r="M19" s="13">
        <f t="shared" ref="M19" si="4">C19+E19+G19+I19+K19</f>
        <v>3033562538.000001</v>
      </c>
      <c r="N19" s="22">
        <f>L19+M19</f>
        <v>4160796844.0000019</v>
      </c>
      <c r="P19" s="4" t="s">
        <v>16</v>
      </c>
      <c r="Q19" s="2">
        <v>93702</v>
      </c>
      <c r="R19" s="2">
        <v>277816</v>
      </c>
      <c r="S19" s="2">
        <v>16583</v>
      </c>
      <c r="T19" s="2">
        <v>3592</v>
      </c>
      <c r="U19" s="2">
        <v>8040</v>
      </c>
      <c r="V19" s="2">
        <v>13581</v>
      </c>
      <c r="W19" s="2">
        <v>42531</v>
      </c>
      <c r="X19" s="2">
        <v>14979</v>
      </c>
      <c r="Y19" s="2">
        <v>4587</v>
      </c>
      <c r="Z19" s="2">
        <v>0</v>
      </c>
      <c r="AA19" s="1">
        <f t="shared" ref="AA19" si="5">Q19+S19+U19+W19+Y19</f>
        <v>165443</v>
      </c>
      <c r="AB19" s="13">
        <f t="shared" ref="AB19" si="6">R19+T19+V19+X19+Z19</f>
        <v>309968</v>
      </c>
      <c r="AC19" s="14">
        <f>AA19+AB19</f>
        <v>475411</v>
      </c>
      <c r="AE19" s="4" t="s">
        <v>16</v>
      </c>
      <c r="AF19" s="2">
        <f t="shared" ref="AF19:AO19" si="7">IFERROR(B19/Q19, "N.A.")</f>
        <v>7699.4335766579215</v>
      </c>
      <c r="AG19" s="2">
        <f t="shared" si="7"/>
        <v>9547.14125176376</v>
      </c>
      <c r="AH19" s="2">
        <f t="shared" si="7"/>
        <v>7527.034613761085</v>
      </c>
      <c r="AI19" s="2">
        <f t="shared" si="7"/>
        <v>20075.131403118037</v>
      </c>
      <c r="AJ19" s="2">
        <f t="shared" si="7"/>
        <v>9176.5186567164201</v>
      </c>
      <c r="AK19" s="2">
        <f t="shared" si="7"/>
        <v>12527.400927766728</v>
      </c>
      <c r="AL19" s="2">
        <f t="shared" si="7"/>
        <v>4871.3163574804257</v>
      </c>
      <c r="AM19" s="2">
        <f t="shared" si="7"/>
        <v>9277.617998531281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6813.4300393489038</v>
      </c>
      <c r="AQ19" s="16">
        <f t="shared" ref="AQ19" si="9">IFERROR(M19/AB19, "N.A.")</f>
        <v>9786.6958460228179</v>
      </c>
      <c r="AR19" s="14">
        <f t="shared" ref="AR19" si="10">IFERROR(N19/AC19, "N.A.")</f>
        <v>8751.9995204149709</v>
      </c>
    </row>
    <row r="20" spans="1:44" ht="15" customHeight="1" thickBot="1" x14ac:dyDescent="0.3">
      <c r="A20" s="5" t="s">
        <v>0</v>
      </c>
      <c r="B20" s="28">
        <f>B19+C19</f>
        <v>3373800919.0000014</v>
      </c>
      <c r="C20" s="30"/>
      <c r="D20" s="28">
        <f>D19+E19</f>
        <v>196930687.00000006</v>
      </c>
      <c r="E20" s="30"/>
      <c r="F20" s="28">
        <f>F19+G19</f>
        <v>243913841.99999994</v>
      </c>
      <c r="G20" s="30"/>
      <c r="H20" s="28">
        <f>H19+I19</f>
        <v>346151396.00000006</v>
      </c>
      <c r="I20" s="30"/>
      <c r="J20" s="28">
        <f>J19+K19</f>
        <v>0</v>
      </c>
      <c r="K20" s="30"/>
      <c r="L20" s="28">
        <f>L19+M19</f>
        <v>4160796844.0000019</v>
      </c>
      <c r="M20" s="29"/>
      <c r="N20" s="23">
        <f>B20+D20+F20+H20+J20</f>
        <v>4160796844.0000014</v>
      </c>
      <c r="P20" s="5" t="s">
        <v>0</v>
      </c>
      <c r="Q20" s="28">
        <f>Q19+R19</f>
        <v>371518</v>
      </c>
      <c r="R20" s="30"/>
      <c r="S20" s="28">
        <f>S19+T19</f>
        <v>20175</v>
      </c>
      <c r="T20" s="30"/>
      <c r="U20" s="28">
        <f>U19+V19</f>
        <v>21621</v>
      </c>
      <c r="V20" s="30"/>
      <c r="W20" s="28">
        <f>W19+X19</f>
        <v>57510</v>
      </c>
      <c r="X20" s="30"/>
      <c r="Y20" s="28">
        <f>Y19+Z19</f>
        <v>4587</v>
      </c>
      <c r="Z20" s="30"/>
      <c r="AA20" s="28">
        <f>AA19+AB19</f>
        <v>475411</v>
      </c>
      <c r="AB20" s="30"/>
      <c r="AC20" s="24">
        <f>Q20+S20+U20+W20+Y20</f>
        <v>475411</v>
      </c>
      <c r="AE20" s="5" t="s">
        <v>0</v>
      </c>
      <c r="AF20" s="31">
        <f>IFERROR(B20/Q20,"N.A.")</f>
        <v>9081.1237113679599</v>
      </c>
      <c r="AG20" s="32"/>
      <c r="AH20" s="31">
        <f>IFERROR(D20/S20,"N.A.")</f>
        <v>9761.1245105328398</v>
      </c>
      <c r="AI20" s="32"/>
      <c r="AJ20" s="31">
        <f>IFERROR(F20/U20,"N.A.")</f>
        <v>11281.339531011514</v>
      </c>
      <c r="AK20" s="32"/>
      <c r="AL20" s="31">
        <f>IFERROR(H20/W20,"N.A.")</f>
        <v>6018.9774995652942</v>
      </c>
      <c r="AM20" s="32"/>
      <c r="AN20" s="31">
        <f>IFERROR(J20/Y20,"N.A.")</f>
        <v>0</v>
      </c>
      <c r="AO20" s="32"/>
      <c r="AP20" s="31">
        <f>IFERROR(L20/AA20,"N.A.")</f>
        <v>8751.9995204149709</v>
      </c>
      <c r="AQ20" s="32"/>
      <c r="AR20" s="17">
        <f>IFERROR(N20/AC20, "N.A.")</f>
        <v>8751.9995204149709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199518960.00000006</v>
      </c>
      <c r="C27" s="2"/>
      <c r="D27" s="2">
        <v>29983254.999999996</v>
      </c>
      <c r="E27" s="2"/>
      <c r="F27" s="2">
        <v>66334190.000000015</v>
      </c>
      <c r="G27" s="2"/>
      <c r="H27" s="2">
        <v>144432684.99999997</v>
      </c>
      <c r="I27" s="2"/>
      <c r="J27" s="2">
        <v>0</v>
      </c>
      <c r="K27" s="2"/>
      <c r="L27" s="1">
        <f t="shared" ref="L27:M30" si="11">B27+D27+F27+H27+J27</f>
        <v>440269090</v>
      </c>
      <c r="M27" s="13">
        <f t="shared" si="11"/>
        <v>0</v>
      </c>
      <c r="N27" s="14">
        <f>L27+M27</f>
        <v>440269090</v>
      </c>
      <c r="P27" s="3" t="s">
        <v>12</v>
      </c>
      <c r="Q27" s="2">
        <v>18056</v>
      </c>
      <c r="R27" s="2">
        <v>0</v>
      </c>
      <c r="S27" s="2">
        <v>4566</v>
      </c>
      <c r="T27" s="2">
        <v>0</v>
      </c>
      <c r="U27" s="2">
        <v>6818</v>
      </c>
      <c r="V27" s="2">
        <v>0</v>
      </c>
      <c r="W27" s="2">
        <v>23715</v>
      </c>
      <c r="X27" s="2">
        <v>0</v>
      </c>
      <c r="Y27" s="2">
        <v>139</v>
      </c>
      <c r="Z27" s="2">
        <v>0</v>
      </c>
      <c r="AA27" s="1">
        <f t="shared" ref="AA27:AB30" si="12">Q27+S27+U27+W27+Y27</f>
        <v>53294</v>
      </c>
      <c r="AB27" s="13">
        <f t="shared" si="12"/>
        <v>0</v>
      </c>
      <c r="AC27" s="14">
        <f>AA27+AB27</f>
        <v>53294</v>
      </c>
      <c r="AE27" s="3" t="s">
        <v>12</v>
      </c>
      <c r="AF27" s="2">
        <f t="shared" ref="AF27:AR30" si="13">IFERROR(B27/Q27, "N.A.")</f>
        <v>11050.008861320341</v>
      </c>
      <c r="AG27" s="2" t="str">
        <f t="shared" si="13"/>
        <v>N.A.</v>
      </c>
      <c r="AH27" s="2">
        <f t="shared" si="13"/>
        <v>6566.6349102058684</v>
      </c>
      <c r="AI27" s="2" t="str">
        <f t="shared" si="13"/>
        <v>N.A.</v>
      </c>
      <c r="AJ27" s="2">
        <f t="shared" si="13"/>
        <v>9729.2739806394857</v>
      </c>
      <c r="AK27" s="2" t="str">
        <f t="shared" si="13"/>
        <v>N.A.</v>
      </c>
      <c r="AL27" s="2">
        <f t="shared" si="13"/>
        <v>6090.3514653173088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8261.1380267947607</v>
      </c>
      <c r="AQ27" s="16" t="str">
        <f t="shared" si="13"/>
        <v>N.A.</v>
      </c>
      <c r="AR27" s="14">
        <f t="shared" si="13"/>
        <v>8261.1380267947607</v>
      </c>
    </row>
    <row r="28" spans="1:44" ht="15" customHeight="1" thickBot="1" x14ac:dyDescent="0.3">
      <c r="A28" s="3" t="s">
        <v>13</v>
      </c>
      <c r="B28" s="2">
        <v>6791969.9999999981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6791969.9999999981</v>
      </c>
      <c r="M28" s="13">
        <f t="shared" si="11"/>
        <v>0</v>
      </c>
      <c r="N28" s="14">
        <f>L28+M28</f>
        <v>6791969.9999999981</v>
      </c>
      <c r="P28" s="3" t="s">
        <v>13</v>
      </c>
      <c r="Q28" s="2">
        <v>1295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1295</v>
      </c>
      <c r="AB28" s="13">
        <f t="shared" si="12"/>
        <v>0</v>
      </c>
      <c r="AC28" s="14">
        <f>AA28+AB28</f>
        <v>1295</v>
      </c>
      <c r="AE28" s="3" t="s">
        <v>13</v>
      </c>
      <c r="AF28" s="2">
        <f t="shared" si="13"/>
        <v>5244.7644787644776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5244.7644787644776</v>
      </c>
      <c r="AQ28" s="16" t="str">
        <f t="shared" si="13"/>
        <v>N.A.</v>
      </c>
      <c r="AR28" s="14">
        <f t="shared" si="13"/>
        <v>5244.7644787644776</v>
      </c>
    </row>
    <row r="29" spans="1:44" ht="15" customHeight="1" thickBot="1" x14ac:dyDescent="0.3">
      <c r="A29" s="3" t="s">
        <v>14</v>
      </c>
      <c r="B29" s="2">
        <v>234364480.00000009</v>
      </c>
      <c r="C29" s="2">
        <v>1724648314.9999967</v>
      </c>
      <c r="D29" s="2">
        <v>77673090.000000015</v>
      </c>
      <c r="E29" s="2">
        <v>40826331.999999993</v>
      </c>
      <c r="F29" s="2"/>
      <c r="G29" s="2">
        <v>111848490.00000003</v>
      </c>
      <c r="H29" s="2"/>
      <c r="I29" s="2">
        <v>97822840</v>
      </c>
      <c r="J29" s="2">
        <v>0</v>
      </c>
      <c r="K29" s="2"/>
      <c r="L29" s="1">
        <f t="shared" si="11"/>
        <v>312037570.00000012</v>
      </c>
      <c r="M29" s="13">
        <f t="shared" si="11"/>
        <v>1975145976.9999967</v>
      </c>
      <c r="N29" s="14">
        <f>L29+M29</f>
        <v>2287183546.9999967</v>
      </c>
      <c r="P29" s="3" t="s">
        <v>14</v>
      </c>
      <c r="Q29" s="2">
        <v>27576</v>
      </c>
      <c r="R29" s="2">
        <v>168895</v>
      </c>
      <c r="S29" s="2">
        <v>9269</v>
      </c>
      <c r="T29" s="2">
        <v>2269</v>
      </c>
      <c r="U29" s="2">
        <v>0</v>
      </c>
      <c r="V29" s="2">
        <v>9200</v>
      </c>
      <c r="W29" s="2">
        <v>0</v>
      </c>
      <c r="X29" s="2">
        <v>9223</v>
      </c>
      <c r="Y29" s="2">
        <v>957</v>
      </c>
      <c r="Z29" s="2">
        <v>0</v>
      </c>
      <c r="AA29" s="1">
        <f t="shared" si="12"/>
        <v>37802</v>
      </c>
      <c r="AB29" s="13">
        <f t="shared" si="12"/>
        <v>189587</v>
      </c>
      <c r="AC29" s="14">
        <f>AA29+AB29</f>
        <v>227389</v>
      </c>
      <c r="AE29" s="3" t="s">
        <v>14</v>
      </c>
      <c r="AF29" s="2">
        <f t="shared" si="13"/>
        <v>8498.8569770815229</v>
      </c>
      <c r="AG29" s="2">
        <f t="shared" si="13"/>
        <v>10211.363953935857</v>
      </c>
      <c r="AH29" s="2">
        <f t="shared" si="13"/>
        <v>8379.8780882511619</v>
      </c>
      <c r="AI29" s="2">
        <f t="shared" si="13"/>
        <v>17993.094755398852</v>
      </c>
      <c r="AJ29" s="2" t="str">
        <f t="shared" si="13"/>
        <v>N.A.</v>
      </c>
      <c r="AK29" s="2">
        <f t="shared" si="13"/>
        <v>12157.444565217394</v>
      </c>
      <c r="AL29" s="2" t="str">
        <f t="shared" si="13"/>
        <v>N.A.</v>
      </c>
      <c r="AM29" s="2">
        <f t="shared" si="13"/>
        <v>10606.401387834761</v>
      </c>
      <c r="AN29" s="2">
        <f t="shared" si="13"/>
        <v>0</v>
      </c>
      <c r="AO29" s="2" t="str">
        <f t="shared" si="13"/>
        <v>N.A.</v>
      </c>
      <c r="AP29" s="15">
        <f t="shared" si="13"/>
        <v>8254.5254219353501</v>
      </c>
      <c r="AQ29" s="16">
        <f t="shared" si="13"/>
        <v>10418.150912246076</v>
      </c>
      <c r="AR29" s="14">
        <f t="shared" si="13"/>
        <v>10058.461697795394</v>
      </c>
    </row>
    <row r="30" spans="1:44" ht="15" customHeight="1" thickBot="1" x14ac:dyDescent="0.3">
      <c r="A30" s="3" t="s">
        <v>15</v>
      </c>
      <c r="B30" s="2">
        <v>1909199.9999999998</v>
      </c>
      <c r="C30" s="2"/>
      <c r="D30" s="2"/>
      <c r="E30" s="2"/>
      <c r="F30" s="2"/>
      <c r="G30" s="2">
        <v>0</v>
      </c>
      <c r="H30" s="2">
        <v>3268000</v>
      </c>
      <c r="I30" s="2"/>
      <c r="J30" s="2"/>
      <c r="K30" s="2"/>
      <c r="L30" s="1">
        <f t="shared" si="11"/>
        <v>5177200</v>
      </c>
      <c r="M30" s="13">
        <f t="shared" si="11"/>
        <v>0</v>
      </c>
      <c r="N30" s="14">
        <f>L30+M30</f>
        <v>5177200</v>
      </c>
      <c r="P30" s="3" t="s">
        <v>15</v>
      </c>
      <c r="Q30" s="2">
        <v>399</v>
      </c>
      <c r="R30" s="2">
        <v>0</v>
      </c>
      <c r="S30" s="2">
        <v>0</v>
      </c>
      <c r="T30" s="2">
        <v>0</v>
      </c>
      <c r="U30" s="2">
        <v>0</v>
      </c>
      <c r="V30" s="2">
        <v>151</v>
      </c>
      <c r="W30" s="2">
        <v>190</v>
      </c>
      <c r="X30" s="2">
        <v>0</v>
      </c>
      <c r="Y30" s="2">
        <v>0</v>
      </c>
      <c r="Z30" s="2">
        <v>0</v>
      </c>
      <c r="AA30" s="1">
        <f t="shared" si="12"/>
        <v>589</v>
      </c>
      <c r="AB30" s="13">
        <f t="shared" si="12"/>
        <v>151</v>
      </c>
      <c r="AC30" s="22">
        <f>AA30+AB30</f>
        <v>740</v>
      </c>
      <c r="AE30" s="3" t="s">
        <v>15</v>
      </c>
      <c r="AF30" s="2">
        <f t="shared" si="13"/>
        <v>4784.9624060150372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17200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8789.8132427843811</v>
      </c>
      <c r="AQ30" s="16">
        <f t="shared" si="13"/>
        <v>0</v>
      </c>
      <c r="AR30" s="14">
        <f t="shared" si="13"/>
        <v>6996.2162162162158</v>
      </c>
    </row>
    <row r="31" spans="1:44" ht="15" customHeight="1" thickBot="1" x14ac:dyDescent="0.3">
      <c r="A31" s="4" t="s">
        <v>16</v>
      </c>
      <c r="B31" s="2">
        <v>442584610.00000012</v>
      </c>
      <c r="C31" s="2">
        <v>1724648314.9999967</v>
      </c>
      <c r="D31" s="2">
        <v>107656345</v>
      </c>
      <c r="E31" s="2">
        <v>40826331.999999993</v>
      </c>
      <c r="F31" s="2">
        <v>66334190.000000015</v>
      </c>
      <c r="G31" s="2">
        <v>111848490</v>
      </c>
      <c r="H31" s="2">
        <v>147700685.00000003</v>
      </c>
      <c r="I31" s="2">
        <v>97822840</v>
      </c>
      <c r="J31" s="2">
        <v>0</v>
      </c>
      <c r="K31" s="2"/>
      <c r="L31" s="1">
        <f t="shared" ref="L31" si="14">B31+D31+F31+H31+J31</f>
        <v>764275830.00000012</v>
      </c>
      <c r="M31" s="13">
        <f t="shared" ref="M31" si="15">C31+E31+G31+I31+K31</f>
        <v>1975145976.9999967</v>
      </c>
      <c r="N31" s="22">
        <f>L31+M31</f>
        <v>2739421806.9999967</v>
      </c>
      <c r="P31" s="4" t="s">
        <v>16</v>
      </c>
      <c r="Q31" s="2">
        <v>47326</v>
      </c>
      <c r="R31" s="2">
        <v>168895</v>
      </c>
      <c r="S31" s="2">
        <v>13835</v>
      </c>
      <c r="T31" s="2">
        <v>2269</v>
      </c>
      <c r="U31" s="2">
        <v>6818</v>
      </c>
      <c r="V31" s="2">
        <v>9351</v>
      </c>
      <c r="W31" s="2">
        <v>23905</v>
      </c>
      <c r="X31" s="2">
        <v>9223</v>
      </c>
      <c r="Y31" s="2">
        <v>1096</v>
      </c>
      <c r="Z31" s="2">
        <v>0</v>
      </c>
      <c r="AA31" s="1">
        <f t="shared" ref="AA31" si="16">Q31+S31+U31+W31+Y31</f>
        <v>92980</v>
      </c>
      <c r="AB31" s="13">
        <f t="shared" ref="AB31" si="17">R31+T31+V31+X31+Z31</f>
        <v>189738</v>
      </c>
      <c r="AC31" s="14">
        <f>AA31+AB31</f>
        <v>282718</v>
      </c>
      <c r="AE31" s="4" t="s">
        <v>16</v>
      </c>
      <c r="AF31" s="2">
        <f t="shared" ref="AF31:AO31" si="18">IFERROR(B31/Q31, "N.A.")</f>
        <v>9351.8279592612962</v>
      </c>
      <c r="AG31" s="2">
        <f t="shared" si="18"/>
        <v>10211.363953935857</v>
      </c>
      <c r="AH31" s="2">
        <f t="shared" si="18"/>
        <v>7781.4488615829414</v>
      </c>
      <c r="AI31" s="2">
        <f t="shared" si="18"/>
        <v>17993.094755398852</v>
      </c>
      <c r="AJ31" s="2">
        <f t="shared" si="18"/>
        <v>9729.2739806394857</v>
      </c>
      <c r="AK31" s="2">
        <f t="shared" si="18"/>
        <v>11961.126082771896</v>
      </c>
      <c r="AL31" s="2">
        <f t="shared" si="18"/>
        <v>6178.6523739803397</v>
      </c>
      <c r="AM31" s="2">
        <f t="shared" si="18"/>
        <v>10606.401387834761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8219.7873736287384</v>
      </c>
      <c r="AQ31" s="16">
        <f t="shared" ref="AQ31" si="20">IFERROR(M31/AB31, "N.A.")</f>
        <v>10409.859790869497</v>
      </c>
      <c r="AR31" s="14">
        <f t="shared" ref="AR31" si="21">IFERROR(N31/AC31, "N.A.")</f>
        <v>9689.5910660092268</v>
      </c>
    </row>
    <row r="32" spans="1:44" ht="15" customHeight="1" thickBot="1" x14ac:dyDescent="0.3">
      <c r="A32" s="5" t="s">
        <v>0</v>
      </c>
      <c r="B32" s="28">
        <f>B31+C31</f>
        <v>2167232924.9999967</v>
      </c>
      <c r="C32" s="30"/>
      <c r="D32" s="28">
        <f>D31+E31</f>
        <v>148482677</v>
      </c>
      <c r="E32" s="30"/>
      <c r="F32" s="28">
        <f>F31+G31</f>
        <v>178182680</v>
      </c>
      <c r="G32" s="30"/>
      <c r="H32" s="28">
        <f>H31+I31</f>
        <v>245523525.00000003</v>
      </c>
      <c r="I32" s="30"/>
      <c r="J32" s="28">
        <f>J31+K31</f>
        <v>0</v>
      </c>
      <c r="K32" s="30"/>
      <c r="L32" s="28">
        <f>L31+M31</f>
        <v>2739421806.9999967</v>
      </c>
      <c r="M32" s="29"/>
      <c r="N32" s="23">
        <f>B32+D32+F32+H32+J32</f>
        <v>2739421806.9999967</v>
      </c>
      <c r="P32" s="5" t="s">
        <v>0</v>
      </c>
      <c r="Q32" s="28">
        <f>Q31+R31</f>
        <v>216221</v>
      </c>
      <c r="R32" s="30"/>
      <c r="S32" s="28">
        <f>S31+T31</f>
        <v>16104</v>
      </c>
      <c r="T32" s="30"/>
      <c r="U32" s="28">
        <f>U31+V31</f>
        <v>16169</v>
      </c>
      <c r="V32" s="30"/>
      <c r="W32" s="28">
        <f>W31+X31</f>
        <v>33128</v>
      </c>
      <c r="X32" s="30"/>
      <c r="Y32" s="28">
        <f>Y31+Z31</f>
        <v>1096</v>
      </c>
      <c r="Z32" s="30"/>
      <c r="AA32" s="28">
        <f>AA31+AB31</f>
        <v>282718</v>
      </c>
      <c r="AB32" s="30"/>
      <c r="AC32" s="24">
        <f>Q32+S32+U32+W32+Y32</f>
        <v>282718</v>
      </c>
      <c r="AE32" s="5" t="s">
        <v>0</v>
      </c>
      <c r="AF32" s="31">
        <f>IFERROR(B32/Q32,"N.A.")</f>
        <v>10023.230514149858</v>
      </c>
      <c r="AG32" s="32"/>
      <c r="AH32" s="31">
        <f>IFERROR(D32/S32,"N.A.")</f>
        <v>9220.2357799304518</v>
      </c>
      <c r="AI32" s="32"/>
      <c r="AJ32" s="31">
        <f>IFERROR(F32/U32,"N.A.")</f>
        <v>11020.01855402313</v>
      </c>
      <c r="AK32" s="32"/>
      <c r="AL32" s="31">
        <f>IFERROR(H32/W32,"N.A.")</f>
        <v>7411.3597259116168</v>
      </c>
      <c r="AM32" s="32"/>
      <c r="AN32" s="31">
        <f>IFERROR(J32/Y32,"N.A.")</f>
        <v>0</v>
      </c>
      <c r="AO32" s="32"/>
      <c r="AP32" s="31">
        <f>IFERROR(L32/AA32,"N.A.")</f>
        <v>9689.5910660092268</v>
      </c>
      <c r="AQ32" s="32"/>
      <c r="AR32" s="17">
        <f>IFERROR(N32/AC32, "N.A.")</f>
        <v>9689.5910660092268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29752729.999999996</v>
      </c>
      <c r="C39" s="2"/>
      <c r="D39" s="2">
        <v>4512420</v>
      </c>
      <c r="E39" s="2"/>
      <c r="F39" s="2">
        <v>7445020</v>
      </c>
      <c r="G39" s="2"/>
      <c r="H39" s="2">
        <v>59481271.000000037</v>
      </c>
      <c r="I39" s="2"/>
      <c r="J39" s="2">
        <v>0</v>
      </c>
      <c r="K39" s="2"/>
      <c r="L39" s="1">
        <f t="shared" ref="L39:M42" si="22">B39+D39+F39+H39+J39</f>
        <v>101191441.00000003</v>
      </c>
      <c r="M39" s="13">
        <f t="shared" si="22"/>
        <v>0</v>
      </c>
      <c r="N39" s="14">
        <f>L39+M39</f>
        <v>101191441.00000003</v>
      </c>
      <c r="P39" s="3" t="s">
        <v>12</v>
      </c>
      <c r="Q39" s="2">
        <v>4732</v>
      </c>
      <c r="R39" s="2">
        <v>0</v>
      </c>
      <c r="S39" s="2">
        <v>712</v>
      </c>
      <c r="T39" s="2">
        <v>0</v>
      </c>
      <c r="U39" s="2">
        <v>1222</v>
      </c>
      <c r="V39" s="2">
        <v>0</v>
      </c>
      <c r="W39" s="2">
        <v>18626</v>
      </c>
      <c r="X39" s="2">
        <v>0</v>
      </c>
      <c r="Y39" s="2">
        <v>1388</v>
      </c>
      <c r="Z39" s="2">
        <v>0</v>
      </c>
      <c r="AA39" s="1">
        <f t="shared" ref="AA39:AB42" si="23">Q39+S39+U39+W39+Y39</f>
        <v>26680</v>
      </c>
      <c r="AB39" s="13">
        <f t="shared" si="23"/>
        <v>0</v>
      </c>
      <c r="AC39" s="14">
        <f>AA39+AB39</f>
        <v>26680</v>
      </c>
      <c r="AE39" s="3" t="s">
        <v>12</v>
      </c>
      <c r="AF39" s="2">
        <f t="shared" ref="AF39:AR42" si="24">IFERROR(B39/Q39, "N.A.")</f>
        <v>6287.5591715976325</v>
      </c>
      <c r="AG39" s="2" t="str">
        <f t="shared" si="24"/>
        <v>N.A.</v>
      </c>
      <c r="AH39" s="2">
        <f t="shared" si="24"/>
        <v>6337.6685393258431</v>
      </c>
      <c r="AI39" s="2" t="str">
        <f t="shared" si="24"/>
        <v>N.A.</v>
      </c>
      <c r="AJ39" s="2">
        <f t="shared" si="24"/>
        <v>6092.4877250409163</v>
      </c>
      <c r="AK39" s="2" t="str">
        <f t="shared" si="24"/>
        <v>N.A.</v>
      </c>
      <c r="AL39" s="2">
        <f t="shared" si="24"/>
        <v>3193.4538279823923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3792.7826461769127</v>
      </c>
      <c r="AQ39" s="16" t="str">
        <f t="shared" si="24"/>
        <v>N.A.</v>
      </c>
      <c r="AR39" s="14">
        <f t="shared" si="24"/>
        <v>3792.7826461769127</v>
      </c>
    </row>
    <row r="40" spans="1:44" ht="15" customHeight="1" thickBot="1" x14ac:dyDescent="0.3">
      <c r="A40" s="3" t="s">
        <v>13</v>
      </c>
      <c r="B40" s="2">
        <v>130493745.00000007</v>
      </c>
      <c r="C40" s="2">
        <v>4854700</v>
      </c>
      <c r="D40" s="2">
        <v>0</v>
      </c>
      <c r="E40" s="2"/>
      <c r="F40" s="2"/>
      <c r="G40" s="2"/>
      <c r="H40" s="2"/>
      <c r="I40" s="2"/>
      <c r="J40" s="2"/>
      <c r="K40" s="2"/>
      <c r="L40" s="1">
        <f t="shared" si="22"/>
        <v>130493745.00000007</v>
      </c>
      <c r="M40" s="13">
        <f t="shared" si="22"/>
        <v>4854700</v>
      </c>
      <c r="N40" s="14">
        <f>L40+M40</f>
        <v>135348445.00000006</v>
      </c>
      <c r="P40" s="3" t="s">
        <v>13</v>
      </c>
      <c r="Q40" s="2">
        <v>19832</v>
      </c>
      <c r="R40" s="2">
        <v>432</v>
      </c>
      <c r="S40" s="2">
        <v>153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19985</v>
      </c>
      <c r="AB40" s="13">
        <f t="shared" si="23"/>
        <v>432</v>
      </c>
      <c r="AC40" s="14">
        <f>AA40+AB40</f>
        <v>20417</v>
      </c>
      <c r="AE40" s="3" t="s">
        <v>13</v>
      </c>
      <c r="AF40" s="2">
        <f t="shared" si="24"/>
        <v>6579.9589048003263</v>
      </c>
      <c r="AG40" s="2">
        <f t="shared" si="24"/>
        <v>11237.731481481482</v>
      </c>
      <c r="AH40" s="2">
        <f t="shared" si="24"/>
        <v>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6529.5844383287504</v>
      </c>
      <c r="AQ40" s="16">
        <f t="shared" si="24"/>
        <v>11237.731481481482</v>
      </c>
      <c r="AR40" s="14">
        <f t="shared" si="24"/>
        <v>6629.203359945147</v>
      </c>
    </row>
    <row r="41" spans="1:44" ht="15" customHeight="1" thickBot="1" x14ac:dyDescent="0.3">
      <c r="A41" s="3" t="s">
        <v>14</v>
      </c>
      <c r="B41" s="2">
        <v>118621240.00000007</v>
      </c>
      <c r="C41" s="2">
        <v>922845579.00000048</v>
      </c>
      <c r="D41" s="2">
        <v>12652050</v>
      </c>
      <c r="E41" s="2">
        <v>31283539.999999996</v>
      </c>
      <c r="F41" s="2"/>
      <c r="G41" s="2">
        <v>47665141.999999993</v>
      </c>
      <c r="H41" s="2"/>
      <c r="I41" s="2">
        <v>41146599.999999993</v>
      </c>
      <c r="J41" s="2">
        <v>0</v>
      </c>
      <c r="K41" s="2"/>
      <c r="L41" s="1">
        <f t="shared" si="22"/>
        <v>131273290.00000007</v>
      </c>
      <c r="M41" s="13">
        <f t="shared" si="22"/>
        <v>1042940861.0000005</v>
      </c>
      <c r="N41" s="14">
        <f>L41+M41</f>
        <v>1174214151.0000005</v>
      </c>
      <c r="P41" s="3" t="s">
        <v>14</v>
      </c>
      <c r="Q41" s="2">
        <v>21812</v>
      </c>
      <c r="R41" s="2">
        <v>108299</v>
      </c>
      <c r="S41" s="2">
        <v>1883</v>
      </c>
      <c r="T41" s="2">
        <v>1323</v>
      </c>
      <c r="U41" s="2">
        <v>0</v>
      </c>
      <c r="V41" s="2">
        <v>3983</v>
      </c>
      <c r="W41" s="2">
        <v>0</v>
      </c>
      <c r="X41" s="2">
        <v>5756</v>
      </c>
      <c r="Y41" s="2">
        <v>2103</v>
      </c>
      <c r="Z41" s="2">
        <v>0</v>
      </c>
      <c r="AA41" s="1">
        <f t="shared" si="23"/>
        <v>25798</v>
      </c>
      <c r="AB41" s="13">
        <f t="shared" si="23"/>
        <v>119361</v>
      </c>
      <c r="AC41" s="14">
        <f>AA41+AB41</f>
        <v>145159</v>
      </c>
      <c r="AE41" s="3" t="s">
        <v>14</v>
      </c>
      <c r="AF41" s="2">
        <f t="shared" si="24"/>
        <v>5438.3476985145826</v>
      </c>
      <c r="AG41" s="2">
        <f t="shared" si="24"/>
        <v>8521.2751641289433</v>
      </c>
      <c r="AH41" s="2">
        <f t="shared" si="24"/>
        <v>6719.0918746680827</v>
      </c>
      <c r="AI41" s="2">
        <f t="shared" si="24"/>
        <v>23645.910808767949</v>
      </c>
      <c r="AJ41" s="2" t="str">
        <f t="shared" si="24"/>
        <v>N.A.</v>
      </c>
      <c r="AK41" s="2">
        <f t="shared" si="24"/>
        <v>11967.145869947273</v>
      </c>
      <c r="AL41" s="2" t="str">
        <f t="shared" si="24"/>
        <v>N.A.</v>
      </c>
      <c r="AM41" s="2">
        <f t="shared" si="24"/>
        <v>7148.4711605281436</v>
      </c>
      <c r="AN41" s="2">
        <f t="shared" si="24"/>
        <v>0</v>
      </c>
      <c r="AO41" s="2" t="str">
        <f t="shared" si="24"/>
        <v>N.A.</v>
      </c>
      <c r="AP41" s="15">
        <f t="shared" si="24"/>
        <v>5088.5064733700319</v>
      </c>
      <c r="AQ41" s="16">
        <f t="shared" si="24"/>
        <v>8737.702105377808</v>
      </c>
      <c r="AR41" s="14">
        <f t="shared" si="24"/>
        <v>8089.1584469443887</v>
      </c>
    </row>
    <row r="42" spans="1:44" ht="15" customHeight="1" thickBot="1" x14ac:dyDescent="0.3">
      <c r="A42" s="3" t="s">
        <v>15</v>
      </c>
      <c r="B42" s="2"/>
      <c r="C42" s="2">
        <v>0</v>
      </c>
      <c r="D42" s="2"/>
      <c r="E42" s="2"/>
      <c r="F42" s="2"/>
      <c r="G42" s="2">
        <v>10621000</v>
      </c>
      <c r="H42" s="2"/>
      <c r="I42" s="2"/>
      <c r="J42" s="2"/>
      <c r="K42" s="2"/>
      <c r="L42" s="1">
        <f t="shared" si="22"/>
        <v>0</v>
      </c>
      <c r="M42" s="13">
        <f t="shared" si="22"/>
        <v>10621000</v>
      </c>
      <c r="N42" s="14">
        <f>L42+M42</f>
        <v>10621000</v>
      </c>
      <c r="P42" s="3" t="s">
        <v>15</v>
      </c>
      <c r="Q42" s="2">
        <v>0</v>
      </c>
      <c r="R42" s="2">
        <v>190</v>
      </c>
      <c r="S42" s="2">
        <v>0</v>
      </c>
      <c r="T42" s="2">
        <v>0</v>
      </c>
      <c r="U42" s="2">
        <v>0</v>
      </c>
      <c r="V42" s="2">
        <v>247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437</v>
      </c>
      <c r="AC42" s="14">
        <f>AA42+AB42</f>
        <v>437</v>
      </c>
      <c r="AE42" s="3" t="s">
        <v>15</v>
      </c>
      <c r="AF42" s="2" t="str">
        <f t="shared" si="24"/>
        <v>N.A.</v>
      </c>
      <c r="AG42" s="2">
        <f t="shared" si="24"/>
        <v>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43000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24304.347826086956</v>
      </c>
      <c r="AR42" s="14">
        <f t="shared" si="24"/>
        <v>24304.347826086956</v>
      </c>
    </row>
    <row r="43" spans="1:44" ht="15" customHeight="1" thickBot="1" x14ac:dyDescent="0.3">
      <c r="A43" s="4" t="s">
        <v>16</v>
      </c>
      <c r="B43" s="2">
        <v>278867715</v>
      </c>
      <c r="C43" s="2">
        <v>927700278.99999976</v>
      </c>
      <c r="D43" s="2">
        <v>17164470.000000004</v>
      </c>
      <c r="E43" s="2">
        <v>31283539.999999996</v>
      </c>
      <c r="F43" s="2">
        <v>7445020</v>
      </c>
      <c r="G43" s="2">
        <v>58286141.999999993</v>
      </c>
      <c r="H43" s="2">
        <v>59481271.000000037</v>
      </c>
      <c r="I43" s="2">
        <v>41146599.999999993</v>
      </c>
      <c r="J43" s="2">
        <v>0</v>
      </c>
      <c r="K43" s="2"/>
      <c r="L43" s="1">
        <f t="shared" ref="L43" si="25">B43+D43+F43+H43+J43</f>
        <v>362958476.00000006</v>
      </c>
      <c r="M43" s="13">
        <f t="shared" ref="M43" si="26">C43+E43+G43+I43+K43</f>
        <v>1058416560.9999998</v>
      </c>
      <c r="N43" s="22">
        <f>L43+M43</f>
        <v>1421375036.9999998</v>
      </c>
      <c r="P43" s="4" t="s">
        <v>16</v>
      </c>
      <c r="Q43" s="2">
        <v>46376</v>
      </c>
      <c r="R43" s="2">
        <v>108921</v>
      </c>
      <c r="S43" s="2">
        <v>2748</v>
      </c>
      <c r="T43" s="2">
        <v>1323</v>
      </c>
      <c r="U43" s="2">
        <v>1222</v>
      </c>
      <c r="V43" s="2">
        <v>4230</v>
      </c>
      <c r="W43" s="2">
        <v>18626</v>
      </c>
      <c r="X43" s="2">
        <v>5756</v>
      </c>
      <c r="Y43" s="2">
        <v>3491</v>
      </c>
      <c r="Z43" s="2">
        <v>0</v>
      </c>
      <c r="AA43" s="1">
        <f t="shared" ref="AA43" si="27">Q43+S43+U43+W43+Y43</f>
        <v>72463</v>
      </c>
      <c r="AB43" s="13">
        <f t="shared" ref="AB43" si="28">R43+T43+V43+X43+Z43</f>
        <v>120230</v>
      </c>
      <c r="AC43" s="22">
        <f>AA43+AB43</f>
        <v>192693</v>
      </c>
      <c r="AE43" s="4" t="s">
        <v>16</v>
      </c>
      <c r="AF43" s="2">
        <f t="shared" ref="AF43:AO43" si="29">IFERROR(B43/Q43, "N.A.")</f>
        <v>6013.1903355183713</v>
      </c>
      <c r="AG43" s="2">
        <f t="shared" si="29"/>
        <v>8517.1847393982771</v>
      </c>
      <c r="AH43" s="2">
        <f t="shared" si="29"/>
        <v>6246.1681222707439</v>
      </c>
      <c r="AI43" s="2">
        <f t="shared" si="29"/>
        <v>23645.910808767949</v>
      </c>
      <c r="AJ43" s="2">
        <f t="shared" si="29"/>
        <v>6092.4877250409163</v>
      </c>
      <c r="AK43" s="2">
        <f t="shared" si="29"/>
        <v>13779.22978723404</v>
      </c>
      <c r="AL43" s="2">
        <f t="shared" si="29"/>
        <v>3193.4538279823923</v>
      </c>
      <c r="AM43" s="2">
        <f t="shared" si="29"/>
        <v>7148.4711605281436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5008.8800629286679</v>
      </c>
      <c r="AQ43" s="16">
        <f t="shared" ref="AQ43" si="31">IFERROR(M43/AB43, "N.A.")</f>
        <v>8803.2650835897839</v>
      </c>
      <c r="AR43" s="14">
        <f t="shared" ref="AR43" si="32">IFERROR(N43/AC43, "N.A.")</f>
        <v>7376.3708956734272</v>
      </c>
    </row>
    <row r="44" spans="1:44" ht="15" customHeight="1" thickBot="1" x14ac:dyDescent="0.3">
      <c r="A44" s="5" t="s">
        <v>0</v>
      </c>
      <c r="B44" s="28">
        <f>B43+C43</f>
        <v>1206567993.9999998</v>
      </c>
      <c r="C44" s="30"/>
      <c r="D44" s="28">
        <f>D43+E43</f>
        <v>48448010</v>
      </c>
      <c r="E44" s="30"/>
      <c r="F44" s="28">
        <f>F43+G43</f>
        <v>65731161.999999993</v>
      </c>
      <c r="G44" s="30"/>
      <c r="H44" s="28">
        <f>H43+I43</f>
        <v>100627871.00000003</v>
      </c>
      <c r="I44" s="30"/>
      <c r="J44" s="28">
        <f>J43+K43</f>
        <v>0</v>
      </c>
      <c r="K44" s="30"/>
      <c r="L44" s="28">
        <f>L43+M43</f>
        <v>1421375036.9999998</v>
      </c>
      <c r="M44" s="29"/>
      <c r="N44" s="23">
        <f>B44+D44+F44+H44+J44</f>
        <v>1421375036.9999998</v>
      </c>
      <c r="P44" s="5" t="s">
        <v>0</v>
      </c>
      <c r="Q44" s="28">
        <f>Q43+R43</f>
        <v>155297</v>
      </c>
      <c r="R44" s="30"/>
      <c r="S44" s="28">
        <f>S43+T43</f>
        <v>4071</v>
      </c>
      <c r="T44" s="30"/>
      <c r="U44" s="28">
        <f>U43+V43</f>
        <v>5452</v>
      </c>
      <c r="V44" s="30"/>
      <c r="W44" s="28">
        <f>W43+X43</f>
        <v>24382</v>
      </c>
      <c r="X44" s="30"/>
      <c r="Y44" s="28">
        <f>Y43+Z43</f>
        <v>3491</v>
      </c>
      <c r="Z44" s="30"/>
      <c r="AA44" s="28">
        <f>AA43+AB43</f>
        <v>192693</v>
      </c>
      <c r="AB44" s="29"/>
      <c r="AC44" s="23">
        <f>Q44+S44+U44+W44+Y44</f>
        <v>192693</v>
      </c>
      <c r="AE44" s="5" t="s">
        <v>0</v>
      </c>
      <c r="AF44" s="31">
        <f>IFERROR(B44/Q44,"N.A.")</f>
        <v>7769.4224228413923</v>
      </c>
      <c r="AG44" s="32"/>
      <c r="AH44" s="31">
        <f>IFERROR(D44/S44,"N.A.")</f>
        <v>11900.763940063867</v>
      </c>
      <c r="AI44" s="32"/>
      <c r="AJ44" s="31">
        <f>IFERROR(F44/U44,"N.A.")</f>
        <v>12056.33932501834</v>
      </c>
      <c r="AK44" s="32"/>
      <c r="AL44" s="31">
        <f>IFERROR(H44/W44,"N.A.")</f>
        <v>4127.1376835370365</v>
      </c>
      <c r="AM44" s="32"/>
      <c r="AN44" s="31">
        <f>IFERROR(J44/Y44,"N.A.")</f>
        <v>0</v>
      </c>
      <c r="AO44" s="32"/>
      <c r="AP44" s="31">
        <f>IFERROR(L44/AA44,"N.A.")</f>
        <v>7376.3708956734272</v>
      </c>
      <c r="AQ44" s="32"/>
      <c r="AR44" s="17">
        <f>IFERROR(N44/AC44, "N.A.")</f>
        <v>7376.3708956734272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7384900</v>
      </c>
      <c r="C15" s="2"/>
      <c r="D15" s="2">
        <v>2288460.0000000005</v>
      </c>
      <c r="E15" s="2"/>
      <c r="F15" s="2">
        <v>602000</v>
      </c>
      <c r="G15" s="2"/>
      <c r="H15" s="2">
        <v>7611584.0000000019</v>
      </c>
      <c r="I15" s="2"/>
      <c r="J15" s="2">
        <v>0</v>
      </c>
      <c r="K15" s="2"/>
      <c r="L15" s="1">
        <f t="shared" ref="L15:M18" si="0">B15+D15+F15+H15+J15</f>
        <v>17886944</v>
      </c>
      <c r="M15" s="13">
        <f t="shared" si="0"/>
        <v>0</v>
      </c>
      <c r="N15" s="14">
        <f>L15+M15</f>
        <v>17886944</v>
      </c>
      <c r="P15" s="3" t="s">
        <v>12</v>
      </c>
      <c r="Q15" s="2">
        <v>1314</v>
      </c>
      <c r="R15" s="2">
        <v>0</v>
      </c>
      <c r="S15" s="2">
        <v>348</v>
      </c>
      <c r="T15" s="2">
        <v>0</v>
      </c>
      <c r="U15" s="2">
        <v>172</v>
      </c>
      <c r="V15" s="2">
        <v>0</v>
      </c>
      <c r="W15" s="2">
        <v>3368</v>
      </c>
      <c r="X15" s="2">
        <v>0</v>
      </c>
      <c r="Y15" s="2">
        <v>1030</v>
      </c>
      <c r="Z15" s="2">
        <v>0</v>
      </c>
      <c r="AA15" s="1">
        <f t="shared" ref="AA15:AB18" si="1">Q15+S15+U15+W15+Y15</f>
        <v>6232</v>
      </c>
      <c r="AB15" s="13">
        <f t="shared" si="1"/>
        <v>0</v>
      </c>
      <c r="AC15" s="14">
        <f>AA15+AB15</f>
        <v>6232</v>
      </c>
      <c r="AE15" s="3" t="s">
        <v>12</v>
      </c>
      <c r="AF15" s="2">
        <f t="shared" ref="AF15:AR18" si="2">IFERROR(B15/Q15, "N.A.")</f>
        <v>5620.1674277016746</v>
      </c>
      <c r="AG15" s="2" t="str">
        <f t="shared" si="2"/>
        <v>N.A.</v>
      </c>
      <c r="AH15" s="2">
        <f t="shared" si="2"/>
        <v>6576.0344827586223</v>
      </c>
      <c r="AI15" s="2" t="str">
        <f t="shared" si="2"/>
        <v>N.A.</v>
      </c>
      <c r="AJ15" s="2">
        <f t="shared" si="2"/>
        <v>3500</v>
      </c>
      <c r="AK15" s="2" t="str">
        <f t="shared" si="2"/>
        <v>N.A.</v>
      </c>
      <c r="AL15" s="2">
        <f t="shared" si="2"/>
        <v>2259.9714964370551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2870.1771501925546</v>
      </c>
      <c r="AQ15" s="16" t="str">
        <f t="shared" si="2"/>
        <v>N.A.</v>
      </c>
      <c r="AR15" s="14">
        <f t="shared" si="2"/>
        <v>2870.1771501925546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>
        <v>6888060</v>
      </c>
      <c r="C17" s="2">
        <v>7621440.0000000009</v>
      </c>
      <c r="D17" s="2"/>
      <c r="E17" s="2"/>
      <c r="F17" s="2"/>
      <c r="G17" s="2"/>
      <c r="H17" s="2"/>
      <c r="I17" s="2">
        <v>1905760</v>
      </c>
      <c r="J17" s="2">
        <v>0</v>
      </c>
      <c r="K17" s="2"/>
      <c r="L17" s="1">
        <f t="shared" si="0"/>
        <v>6888060</v>
      </c>
      <c r="M17" s="13">
        <f t="shared" si="0"/>
        <v>9527200</v>
      </c>
      <c r="N17" s="14">
        <f>L17+M17</f>
        <v>16415260</v>
      </c>
      <c r="P17" s="3" t="s">
        <v>14</v>
      </c>
      <c r="Q17" s="2">
        <v>1524</v>
      </c>
      <c r="R17" s="2">
        <v>674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322</v>
      </c>
      <c r="Y17" s="2">
        <v>150</v>
      </c>
      <c r="Z17" s="2">
        <v>0</v>
      </c>
      <c r="AA17" s="1">
        <f t="shared" si="1"/>
        <v>1674</v>
      </c>
      <c r="AB17" s="13">
        <f t="shared" si="1"/>
        <v>996</v>
      </c>
      <c r="AC17" s="14">
        <f>AA17+AB17</f>
        <v>2670</v>
      </c>
      <c r="AE17" s="3" t="s">
        <v>14</v>
      </c>
      <c r="AF17" s="2">
        <f t="shared" si="2"/>
        <v>4519.7244094488187</v>
      </c>
      <c r="AG17" s="2">
        <f t="shared" si="2"/>
        <v>11307.774480712167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5918.5093167701862</v>
      </c>
      <c r="AN17" s="2">
        <f t="shared" si="2"/>
        <v>0</v>
      </c>
      <c r="AO17" s="2" t="str">
        <f t="shared" si="2"/>
        <v>N.A.</v>
      </c>
      <c r="AP17" s="15">
        <f t="shared" si="2"/>
        <v>4114.7311827956992</v>
      </c>
      <c r="AQ17" s="16">
        <f t="shared" si="2"/>
        <v>9565.4618473895589</v>
      </c>
      <c r="AR17" s="14">
        <f t="shared" si="2"/>
        <v>6148.0374531835205</v>
      </c>
    </row>
    <row r="18" spans="1:44" ht="15" customHeight="1" thickBot="1" x14ac:dyDescent="0.3">
      <c r="A18" s="3" t="s">
        <v>15</v>
      </c>
      <c r="B18" s="2">
        <v>3175979.9999999995</v>
      </c>
      <c r="C18" s="2"/>
      <c r="D18" s="2"/>
      <c r="E18" s="2"/>
      <c r="F18" s="2"/>
      <c r="G18" s="2">
        <v>17887.999999999996</v>
      </c>
      <c r="H18" s="2">
        <v>6064660</v>
      </c>
      <c r="I18" s="2"/>
      <c r="J18" s="2">
        <v>0</v>
      </c>
      <c r="K18" s="2"/>
      <c r="L18" s="1">
        <f t="shared" si="0"/>
        <v>9240640</v>
      </c>
      <c r="M18" s="13">
        <f t="shared" si="0"/>
        <v>17887.999999999996</v>
      </c>
      <c r="N18" s="14">
        <f>L18+M18</f>
        <v>9258528</v>
      </c>
      <c r="P18" s="3" t="s">
        <v>15</v>
      </c>
      <c r="Q18" s="2">
        <v>1206</v>
      </c>
      <c r="R18" s="2">
        <v>0</v>
      </c>
      <c r="S18" s="2">
        <v>0</v>
      </c>
      <c r="T18" s="2">
        <v>0</v>
      </c>
      <c r="U18" s="2">
        <v>0</v>
      </c>
      <c r="V18" s="2">
        <v>236</v>
      </c>
      <c r="W18" s="2">
        <v>6326</v>
      </c>
      <c r="X18" s="2">
        <v>0</v>
      </c>
      <c r="Y18" s="2">
        <v>1764</v>
      </c>
      <c r="Z18" s="2">
        <v>0</v>
      </c>
      <c r="AA18" s="1">
        <f t="shared" si="1"/>
        <v>9296</v>
      </c>
      <c r="AB18" s="13">
        <f t="shared" si="1"/>
        <v>236</v>
      </c>
      <c r="AC18" s="22">
        <f>AA18+AB18</f>
        <v>9532</v>
      </c>
      <c r="AE18" s="3" t="s">
        <v>15</v>
      </c>
      <c r="AF18" s="2">
        <f t="shared" si="2"/>
        <v>2633.4825870646764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75.796610169491515</v>
      </c>
      <c r="AL18" s="2">
        <f t="shared" si="2"/>
        <v>958.68795447360105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994.04475043029265</v>
      </c>
      <c r="AQ18" s="16">
        <f t="shared" si="2"/>
        <v>75.796610169491515</v>
      </c>
      <c r="AR18" s="14">
        <f t="shared" si="2"/>
        <v>971.31011330255978</v>
      </c>
    </row>
    <row r="19" spans="1:44" ht="15" customHeight="1" thickBot="1" x14ac:dyDescent="0.3">
      <c r="A19" s="4" t="s">
        <v>16</v>
      </c>
      <c r="B19" s="2">
        <v>17448940</v>
      </c>
      <c r="C19" s="2">
        <v>7621440.0000000009</v>
      </c>
      <c r="D19" s="2">
        <v>2288460.0000000005</v>
      </c>
      <c r="E19" s="2"/>
      <c r="F19" s="2">
        <v>602000</v>
      </c>
      <c r="G19" s="2">
        <v>17887.999999999996</v>
      </c>
      <c r="H19" s="2">
        <v>13676244.000000002</v>
      </c>
      <c r="I19" s="2">
        <v>1905760</v>
      </c>
      <c r="J19" s="2">
        <v>0</v>
      </c>
      <c r="K19" s="2"/>
      <c r="L19" s="1">
        <f t="shared" ref="L19" si="3">B19+D19+F19+H19+J19</f>
        <v>34015644</v>
      </c>
      <c r="M19" s="13">
        <f t="shared" ref="M19" si="4">C19+E19+G19+I19+K19</f>
        <v>9545088</v>
      </c>
      <c r="N19" s="22">
        <f>L19+M19</f>
        <v>43560732</v>
      </c>
      <c r="P19" s="4" t="s">
        <v>16</v>
      </c>
      <c r="Q19" s="2">
        <v>4044</v>
      </c>
      <c r="R19" s="2">
        <v>674</v>
      </c>
      <c r="S19" s="2">
        <v>348</v>
      </c>
      <c r="T19" s="2">
        <v>0</v>
      </c>
      <c r="U19" s="2">
        <v>172</v>
      </c>
      <c r="V19" s="2">
        <v>236</v>
      </c>
      <c r="W19" s="2">
        <v>9694</v>
      </c>
      <c r="X19" s="2">
        <v>322</v>
      </c>
      <c r="Y19" s="2">
        <v>2944</v>
      </c>
      <c r="Z19" s="2">
        <v>0</v>
      </c>
      <c r="AA19" s="1">
        <f t="shared" ref="AA19" si="5">Q19+S19+U19+W19+Y19</f>
        <v>17202</v>
      </c>
      <c r="AB19" s="13">
        <f t="shared" ref="AB19" si="6">R19+T19+V19+X19+Z19</f>
        <v>1232</v>
      </c>
      <c r="AC19" s="14">
        <f>AA19+AB19</f>
        <v>18434</v>
      </c>
      <c r="AE19" s="4" t="s">
        <v>16</v>
      </c>
      <c r="AF19" s="2">
        <f t="shared" ref="AF19:AO19" si="7">IFERROR(B19/Q19, "N.A.")</f>
        <v>4314.7725024727988</v>
      </c>
      <c r="AG19" s="2">
        <f t="shared" si="7"/>
        <v>11307.774480712167</v>
      </c>
      <c r="AH19" s="2">
        <f t="shared" si="7"/>
        <v>6576.0344827586223</v>
      </c>
      <c r="AI19" s="2" t="str">
        <f t="shared" si="7"/>
        <v>N.A.</v>
      </c>
      <c r="AJ19" s="2">
        <f t="shared" si="7"/>
        <v>3500</v>
      </c>
      <c r="AK19" s="2">
        <f t="shared" si="7"/>
        <v>75.796610169491515</v>
      </c>
      <c r="AL19" s="2">
        <f t="shared" si="7"/>
        <v>1410.7947183825049</v>
      </c>
      <c r="AM19" s="2">
        <f t="shared" si="7"/>
        <v>5918.5093167701862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1977.4237879316358</v>
      </c>
      <c r="AQ19" s="16">
        <f t="shared" ref="AQ19" si="9">IFERROR(M19/AB19, "N.A.")</f>
        <v>7747.636363636364</v>
      </c>
      <c r="AR19" s="14">
        <f t="shared" ref="AR19" si="10">IFERROR(N19/AC19, "N.A.")</f>
        <v>2363.064554627319</v>
      </c>
    </row>
    <row r="20" spans="1:44" ht="15" customHeight="1" thickBot="1" x14ac:dyDescent="0.3">
      <c r="A20" s="5" t="s">
        <v>0</v>
      </c>
      <c r="B20" s="28">
        <f>B19+C19</f>
        <v>25070380</v>
      </c>
      <c r="C20" s="30"/>
      <c r="D20" s="28">
        <f>D19+E19</f>
        <v>2288460.0000000005</v>
      </c>
      <c r="E20" s="30"/>
      <c r="F20" s="28">
        <f>F19+G19</f>
        <v>619888</v>
      </c>
      <c r="G20" s="30"/>
      <c r="H20" s="28">
        <f>H19+I19</f>
        <v>15582004.000000002</v>
      </c>
      <c r="I20" s="30"/>
      <c r="J20" s="28">
        <f>J19+K19</f>
        <v>0</v>
      </c>
      <c r="K20" s="30"/>
      <c r="L20" s="28">
        <f>L19+M19</f>
        <v>43560732</v>
      </c>
      <c r="M20" s="29"/>
      <c r="N20" s="23">
        <f>B20+D20+F20+H20+J20</f>
        <v>43560732</v>
      </c>
      <c r="P20" s="5" t="s">
        <v>0</v>
      </c>
      <c r="Q20" s="28">
        <f>Q19+R19</f>
        <v>4718</v>
      </c>
      <c r="R20" s="30"/>
      <c r="S20" s="28">
        <f>S19+T19</f>
        <v>348</v>
      </c>
      <c r="T20" s="30"/>
      <c r="U20" s="28">
        <f>U19+V19</f>
        <v>408</v>
      </c>
      <c r="V20" s="30"/>
      <c r="W20" s="28">
        <f>W19+X19</f>
        <v>10016</v>
      </c>
      <c r="X20" s="30"/>
      <c r="Y20" s="28">
        <f>Y19+Z19</f>
        <v>2944</v>
      </c>
      <c r="Z20" s="30"/>
      <c r="AA20" s="28">
        <f>AA19+AB19</f>
        <v>18434</v>
      </c>
      <c r="AB20" s="30"/>
      <c r="AC20" s="24">
        <f>Q20+S20+U20+W20+Y20</f>
        <v>18434</v>
      </c>
      <c r="AE20" s="5" t="s">
        <v>0</v>
      </c>
      <c r="AF20" s="31">
        <f>IFERROR(B20/Q20,"N.A.")</f>
        <v>5313.7727850784231</v>
      </c>
      <c r="AG20" s="32"/>
      <c r="AH20" s="31">
        <f>IFERROR(D20/S20,"N.A.")</f>
        <v>6576.0344827586223</v>
      </c>
      <c r="AI20" s="32"/>
      <c r="AJ20" s="31">
        <f>IFERROR(F20/U20,"N.A.")</f>
        <v>1519.3333333333333</v>
      </c>
      <c r="AK20" s="32"/>
      <c r="AL20" s="31">
        <f>IFERROR(H20/W20,"N.A.")</f>
        <v>1555.7112619808308</v>
      </c>
      <c r="AM20" s="32"/>
      <c r="AN20" s="31">
        <f>IFERROR(J20/Y20,"N.A.")</f>
        <v>0</v>
      </c>
      <c r="AO20" s="32"/>
      <c r="AP20" s="31">
        <f>IFERROR(L20/AA20,"N.A.")</f>
        <v>2363.064554627319</v>
      </c>
      <c r="AQ20" s="32"/>
      <c r="AR20" s="17">
        <f>IFERROR(N20/AC20, "N.A.")</f>
        <v>2363.064554627319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5970200</v>
      </c>
      <c r="C27" s="2"/>
      <c r="D27" s="2">
        <v>1844700</v>
      </c>
      <c r="E27" s="2"/>
      <c r="F27" s="2">
        <v>602000</v>
      </c>
      <c r="G27" s="2"/>
      <c r="H27" s="2">
        <v>1465010</v>
      </c>
      <c r="I27" s="2"/>
      <c r="J27" s="2">
        <v>0</v>
      </c>
      <c r="K27" s="2"/>
      <c r="L27" s="1">
        <f t="shared" ref="L27:M30" si="11">B27+D27+F27+H27+J27</f>
        <v>9881910</v>
      </c>
      <c r="M27" s="13">
        <f t="shared" si="11"/>
        <v>0</v>
      </c>
      <c r="N27" s="14">
        <f>L27+M27</f>
        <v>9881910</v>
      </c>
      <c r="P27" s="3" t="s">
        <v>12</v>
      </c>
      <c r="Q27" s="2">
        <v>872</v>
      </c>
      <c r="R27" s="2">
        <v>0</v>
      </c>
      <c r="S27" s="2">
        <v>176</v>
      </c>
      <c r="T27" s="2">
        <v>0</v>
      </c>
      <c r="U27" s="2">
        <v>86</v>
      </c>
      <c r="V27" s="2">
        <v>0</v>
      </c>
      <c r="W27" s="2">
        <v>610</v>
      </c>
      <c r="X27" s="2">
        <v>0</v>
      </c>
      <c r="Y27" s="2">
        <v>150</v>
      </c>
      <c r="Z27" s="2">
        <v>0</v>
      </c>
      <c r="AA27" s="1">
        <f t="shared" ref="AA27:AB30" si="12">Q27+S27+U27+W27+Y27</f>
        <v>1894</v>
      </c>
      <c r="AB27" s="13">
        <f t="shared" si="12"/>
        <v>0</v>
      </c>
      <c r="AC27" s="14">
        <f>AA27+AB27</f>
        <v>1894</v>
      </c>
      <c r="AE27" s="3" t="s">
        <v>12</v>
      </c>
      <c r="AF27" s="2">
        <f t="shared" ref="AF27:AR30" si="13">IFERROR(B27/Q27, "N.A.")</f>
        <v>6846.559633027523</v>
      </c>
      <c r="AG27" s="2" t="str">
        <f t="shared" si="13"/>
        <v>N.A.</v>
      </c>
      <c r="AH27" s="2">
        <f t="shared" si="13"/>
        <v>10481.25</v>
      </c>
      <c r="AI27" s="2" t="str">
        <f t="shared" si="13"/>
        <v>N.A.</v>
      </c>
      <c r="AJ27" s="2">
        <f t="shared" si="13"/>
        <v>7000</v>
      </c>
      <c r="AK27" s="2" t="str">
        <f t="shared" si="13"/>
        <v>N.A.</v>
      </c>
      <c r="AL27" s="2">
        <f t="shared" si="13"/>
        <v>2401.655737704918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5217.481520591341</v>
      </c>
      <c r="AQ27" s="16" t="str">
        <f t="shared" si="13"/>
        <v>N.A.</v>
      </c>
      <c r="AR27" s="14">
        <f t="shared" si="13"/>
        <v>5217.481520591341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3413400</v>
      </c>
      <c r="C29" s="2">
        <v>3897439.9999999995</v>
      </c>
      <c r="D29" s="2"/>
      <c r="E29" s="2"/>
      <c r="F29" s="2"/>
      <c r="G29" s="2"/>
      <c r="H29" s="2"/>
      <c r="I29" s="2">
        <v>443760</v>
      </c>
      <c r="J29" s="2"/>
      <c r="K29" s="2"/>
      <c r="L29" s="1">
        <f t="shared" si="11"/>
        <v>3413400</v>
      </c>
      <c r="M29" s="13">
        <f t="shared" si="11"/>
        <v>4341200</v>
      </c>
      <c r="N29" s="14">
        <f>L29+M29</f>
        <v>7754600</v>
      </c>
      <c r="P29" s="3" t="s">
        <v>14</v>
      </c>
      <c r="Q29" s="2">
        <v>622</v>
      </c>
      <c r="R29" s="2">
        <v>498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86</v>
      </c>
      <c r="Y29" s="2">
        <v>0</v>
      </c>
      <c r="Z29" s="2">
        <v>0</v>
      </c>
      <c r="AA29" s="1">
        <f t="shared" si="12"/>
        <v>622</v>
      </c>
      <c r="AB29" s="13">
        <f t="shared" si="12"/>
        <v>584</v>
      </c>
      <c r="AC29" s="14">
        <f>AA29+AB29</f>
        <v>1206</v>
      </c>
      <c r="AE29" s="3" t="s">
        <v>14</v>
      </c>
      <c r="AF29" s="2">
        <f t="shared" si="13"/>
        <v>5487.7813504823152</v>
      </c>
      <c r="AG29" s="2">
        <f t="shared" si="13"/>
        <v>7826.1847389558225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5160</v>
      </c>
      <c r="AN29" s="2" t="str">
        <f t="shared" si="13"/>
        <v>N.A.</v>
      </c>
      <c r="AO29" s="2" t="str">
        <f t="shared" si="13"/>
        <v>N.A.</v>
      </c>
      <c r="AP29" s="15">
        <f t="shared" si="13"/>
        <v>5487.7813504823152</v>
      </c>
      <c r="AQ29" s="16">
        <f t="shared" si="13"/>
        <v>7433.5616438356165</v>
      </c>
      <c r="AR29" s="14">
        <f t="shared" si="13"/>
        <v>6430.0165837479271</v>
      </c>
    </row>
    <row r="30" spans="1:44" ht="15" customHeight="1" thickBot="1" x14ac:dyDescent="0.3">
      <c r="A30" s="3" t="s">
        <v>15</v>
      </c>
      <c r="B30" s="2">
        <v>3092560</v>
      </c>
      <c r="C30" s="2"/>
      <c r="D30" s="2"/>
      <c r="E30" s="2"/>
      <c r="F30" s="2"/>
      <c r="G30" s="2">
        <v>0</v>
      </c>
      <c r="H30" s="2">
        <v>4772179.9999999991</v>
      </c>
      <c r="I30" s="2"/>
      <c r="J30" s="2">
        <v>0</v>
      </c>
      <c r="K30" s="2"/>
      <c r="L30" s="1">
        <f t="shared" si="11"/>
        <v>7864739.9999999991</v>
      </c>
      <c r="M30" s="13">
        <f t="shared" si="11"/>
        <v>0</v>
      </c>
      <c r="N30" s="14">
        <f>L30+M30</f>
        <v>7864739.9999999991</v>
      </c>
      <c r="P30" s="3" t="s">
        <v>15</v>
      </c>
      <c r="Q30" s="2">
        <v>1012</v>
      </c>
      <c r="R30" s="2">
        <v>0</v>
      </c>
      <c r="S30" s="2">
        <v>0</v>
      </c>
      <c r="T30" s="2">
        <v>0</v>
      </c>
      <c r="U30" s="2">
        <v>0</v>
      </c>
      <c r="V30" s="2">
        <v>150</v>
      </c>
      <c r="W30" s="2">
        <v>5960</v>
      </c>
      <c r="X30" s="2">
        <v>0</v>
      </c>
      <c r="Y30" s="2">
        <v>946</v>
      </c>
      <c r="Z30" s="2">
        <v>0</v>
      </c>
      <c r="AA30" s="1">
        <f t="shared" si="12"/>
        <v>7918</v>
      </c>
      <c r="AB30" s="13">
        <f t="shared" si="12"/>
        <v>150</v>
      </c>
      <c r="AC30" s="22">
        <f>AA30+AB30</f>
        <v>8068</v>
      </c>
      <c r="AE30" s="3" t="s">
        <v>15</v>
      </c>
      <c r="AF30" s="2">
        <f t="shared" si="13"/>
        <v>3055.889328063241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800.70134228187908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993.27355392775939</v>
      </c>
      <c r="AQ30" s="16">
        <f t="shared" si="13"/>
        <v>0</v>
      </c>
      <c r="AR30" s="14">
        <f t="shared" si="13"/>
        <v>974.80664352999497</v>
      </c>
    </row>
    <row r="31" spans="1:44" ht="15" customHeight="1" thickBot="1" x14ac:dyDescent="0.3">
      <c r="A31" s="4" t="s">
        <v>16</v>
      </c>
      <c r="B31" s="2">
        <v>12476160</v>
      </c>
      <c r="C31" s="2">
        <v>3897439.9999999995</v>
      </c>
      <c r="D31" s="2">
        <v>1844700</v>
      </c>
      <c r="E31" s="2"/>
      <c r="F31" s="2">
        <v>602000</v>
      </c>
      <c r="G31" s="2">
        <v>0</v>
      </c>
      <c r="H31" s="2">
        <v>6237190</v>
      </c>
      <c r="I31" s="2">
        <v>443760</v>
      </c>
      <c r="J31" s="2">
        <v>0</v>
      </c>
      <c r="K31" s="2"/>
      <c r="L31" s="1">
        <f t="shared" ref="L31" si="14">B31+D31+F31+H31+J31</f>
        <v>21160050</v>
      </c>
      <c r="M31" s="13">
        <f t="shared" ref="M31" si="15">C31+E31+G31+I31+K31</f>
        <v>4341200</v>
      </c>
      <c r="N31" s="22">
        <f>L31+M31</f>
        <v>25501250</v>
      </c>
      <c r="P31" s="4" t="s">
        <v>16</v>
      </c>
      <c r="Q31" s="2">
        <v>2506</v>
      </c>
      <c r="R31" s="2">
        <v>498</v>
      </c>
      <c r="S31" s="2">
        <v>176</v>
      </c>
      <c r="T31" s="2">
        <v>0</v>
      </c>
      <c r="U31" s="2">
        <v>86</v>
      </c>
      <c r="V31" s="2">
        <v>150</v>
      </c>
      <c r="W31" s="2">
        <v>6570</v>
      </c>
      <c r="X31" s="2">
        <v>86</v>
      </c>
      <c r="Y31" s="2">
        <v>1096</v>
      </c>
      <c r="Z31" s="2">
        <v>0</v>
      </c>
      <c r="AA31" s="1">
        <f t="shared" ref="AA31" si="16">Q31+S31+U31+W31+Y31</f>
        <v>10434</v>
      </c>
      <c r="AB31" s="13">
        <f t="shared" ref="AB31" si="17">R31+T31+V31+X31+Z31</f>
        <v>734</v>
      </c>
      <c r="AC31" s="14">
        <f>AA31+AB31</f>
        <v>11168</v>
      </c>
      <c r="AE31" s="4" t="s">
        <v>16</v>
      </c>
      <c r="AF31" s="2">
        <f t="shared" ref="AF31:AO31" si="18">IFERROR(B31/Q31, "N.A.")</f>
        <v>4978.5155626496407</v>
      </c>
      <c r="AG31" s="2">
        <f t="shared" si="18"/>
        <v>7826.1847389558225</v>
      </c>
      <c r="AH31" s="2">
        <f t="shared" si="18"/>
        <v>10481.25</v>
      </c>
      <c r="AI31" s="2" t="str">
        <f t="shared" si="18"/>
        <v>N.A.</v>
      </c>
      <c r="AJ31" s="2">
        <f t="shared" si="18"/>
        <v>7000</v>
      </c>
      <c r="AK31" s="2">
        <f t="shared" si="18"/>
        <v>0</v>
      </c>
      <c r="AL31" s="2">
        <f t="shared" si="18"/>
        <v>949.34398782343987</v>
      </c>
      <c r="AM31" s="2">
        <f t="shared" si="18"/>
        <v>5160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2027.99022426682</v>
      </c>
      <c r="AQ31" s="16">
        <f t="shared" ref="AQ31" si="20">IFERROR(M31/AB31, "N.A.")</f>
        <v>5914.4414168937328</v>
      </c>
      <c r="AR31" s="14">
        <f t="shared" ref="AR31" si="21">IFERROR(N31/AC31, "N.A.")</f>
        <v>2283.4213825214902</v>
      </c>
    </row>
    <row r="32" spans="1:44" ht="15" customHeight="1" thickBot="1" x14ac:dyDescent="0.3">
      <c r="A32" s="5" t="s">
        <v>0</v>
      </c>
      <c r="B32" s="28">
        <f>B31+C31</f>
        <v>16373600</v>
      </c>
      <c r="C32" s="30"/>
      <c r="D32" s="28">
        <f>D31+E31</f>
        <v>1844700</v>
      </c>
      <c r="E32" s="30"/>
      <c r="F32" s="28">
        <f>F31+G31</f>
        <v>602000</v>
      </c>
      <c r="G32" s="30"/>
      <c r="H32" s="28">
        <f>H31+I31</f>
        <v>6680950</v>
      </c>
      <c r="I32" s="30"/>
      <c r="J32" s="28">
        <f>J31+K31</f>
        <v>0</v>
      </c>
      <c r="K32" s="30"/>
      <c r="L32" s="28">
        <f>L31+M31</f>
        <v>25501250</v>
      </c>
      <c r="M32" s="29"/>
      <c r="N32" s="23">
        <f>B32+D32+F32+H32+J32</f>
        <v>25501250</v>
      </c>
      <c r="P32" s="5" t="s">
        <v>0</v>
      </c>
      <c r="Q32" s="28">
        <f>Q31+R31</f>
        <v>3004</v>
      </c>
      <c r="R32" s="30"/>
      <c r="S32" s="28">
        <f>S31+T31</f>
        <v>176</v>
      </c>
      <c r="T32" s="30"/>
      <c r="U32" s="28">
        <f>U31+V31</f>
        <v>236</v>
      </c>
      <c r="V32" s="30"/>
      <c r="W32" s="28">
        <f>W31+X31</f>
        <v>6656</v>
      </c>
      <c r="X32" s="30"/>
      <c r="Y32" s="28">
        <f>Y31+Z31</f>
        <v>1096</v>
      </c>
      <c r="Z32" s="30"/>
      <c r="AA32" s="28">
        <f>AA31+AB31</f>
        <v>11168</v>
      </c>
      <c r="AB32" s="30"/>
      <c r="AC32" s="24">
        <f>Q32+S32+U32+W32+Y32</f>
        <v>11168</v>
      </c>
      <c r="AE32" s="5" t="s">
        <v>0</v>
      </c>
      <c r="AF32" s="31">
        <f>IFERROR(B32/Q32,"N.A.")</f>
        <v>5450.5992010652462</v>
      </c>
      <c r="AG32" s="32"/>
      <c r="AH32" s="31">
        <f>IFERROR(D32/S32,"N.A.")</f>
        <v>10481.25</v>
      </c>
      <c r="AI32" s="32"/>
      <c r="AJ32" s="31">
        <f>IFERROR(F32/U32,"N.A.")</f>
        <v>2550.8474576271187</v>
      </c>
      <c r="AK32" s="32"/>
      <c r="AL32" s="31">
        <f>IFERROR(H32/W32,"N.A.")</f>
        <v>1003.7484975961538</v>
      </c>
      <c r="AM32" s="32"/>
      <c r="AN32" s="31">
        <f>IFERROR(J32/Y32,"N.A.")</f>
        <v>0</v>
      </c>
      <c r="AO32" s="32"/>
      <c r="AP32" s="31">
        <f>IFERROR(L32/AA32,"N.A.")</f>
        <v>2283.4213825214902</v>
      </c>
      <c r="AQ32" s="32"/>
      <c r="AR32" s="17">
        <f>IFERROR(N32/AC32, "N.A.")</f>
        <v>2283.4213825214902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1414700</v>
      </c>
      <c r="C39" s="2"/>
      <c r="D39" s="2">
        <v>443760</v>
      </c>
      <c r="E39" s="2"/>
      <c r="F39" s="2">
        <v>0</v>
      </c>
      <c r="G39" s="2"/>
      <c r="H39" s="2">
        <v>6146574</v>
      </c>
      <c r="I39" s="2"/>
      <c r="J39" s="2">
        <v>0</v>
      </c>
      <c r="K39" s="2"/>
      <c r="L39" s="1">
        <f t="shared" ref="L39:M42" si="22">B39+D39+F39+H39+J39</f>
        <v>8005034</v>
      </c>
      <c r="M39" s="13">
        <f t="shared" si="22"/>
        <v>0</v>
      </c>
      <c r="N39" s="14">
        <f>L39+M39</f>
        <v>8005034</v>
      </c>
      <c r="P39" s="3" t="s">
        <v>12</v>
      </c>
      <c r="Q39" s="2">
        <v>442</v>
      </c>
      <c r="R39" s="2">
        <v>0</v>
      </c>
      <c r="S39" s="2">
        <v>172</v>
      </c>
      <c r="T39" s="2">
        <v>0</v>
      </c>
      <c r="U39" s="2">
        <v>86</v>
      </c>
      <c r="V39" s="2">
        <v>0</v>
      </c>
      <c r="W39" s="2">
        <v>2758</v>
      </c>
      <c r="X39" s="2">
        <v>0</v>
      </c>
      <c r="Y39" s="2">
        <v>880</v>
      </c>
      <c r="Z39" s="2">
        <v>0</v>
      </c>
      <c r="AA39" s="1">
        <f t="shared" ref="AA39:AB42" si="23">Q39+S39+U39+W39+Y39</f>
        <v>4338</v>
      </c>
      <c r="AB39" s="13">
        <f t="shared" si="23"/>
        <v>0</v>
      </c>
      <c r="AC39" s="14">
        <f>AA39+AB39</f>
        <v>4338</v>
      </c>
      <c r="AE39" s="3" t="s">
        <v>12</v>
      </c>
      <c r="AF39" s="2">
        <f t="shared" ref="AF39:AR42" si="24">IFERROR(B39/Q39, "N.A.")</f>
        <v>3200.6787330316743</v>
      </c>
      <c r="AG39" s="2" t="str">
        <f t="shared" si="24"/>
        <v>N.A.</v>
      </c>
      <c r="AH39" s="2">
        <f t="shared" si="24"/>
        <v>2580</v>
      </c>
      <c r="AI39" s="2" t="str">
        <f t="shared" si="24"/>
        <v>N.A.</v>
      </c>
      <c r="AJ39" s="2">
        <f t="shared" si="24"/>
        <v>0</v>
      </c>
      <c r="AK39" s="2" t="str">
        <f t="shared" si="24"/>
        <v>N.A.</v>
      </c>
      <c r="AL39" s="2">
        <f t="shared" si="24"/>
        <v>2228.6345177664975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1845.3282618718304</v>
      </c>
      <c r="AQ39" s="16" t="str">
        <f t="shared" si="24"/>
        <v>N.A.</v>
      </c>
      <c r="AR39" s="14">
        <f t="shared" si="24"/>
        <v>1845.3282618718304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>
        <v>3474660.0000000005</v>
      </c>
      <c r="C41" s="2">
        <v>3724000</v>
      </c>
      <c r="D41" s="2"/>
      <c r="E41" s="2"/>
      <c r="F41" s="2"/>
      <c r="G41" s="2"/>
      <c r="H41" s="2"/>
      <c r="I41" s="2">
        <v>1462000</v>
      </c>
      <c r="J41" s="2">
        <v>0</v>
      </c>
      <c r="K41" s="2"/>
      <c r="L41" s="1">
        <f t="shared" si="22"/>
        <v>3474660.0000000005</v>
      </c>
      <c r="M41" s="13">
        <f t="shared" si="22"/>
        <v>5186000</v>
      </c>
      <c r="N41" s="14">
        <f>L41+M41</f>
        <v>8660660</v>
      </c>
      <c r="P41" s="3" t="s">
        <v>14</v>
      </c>
      <c r="Q41" s="2">
        <v>902</v>
      </c>
      <c r="R41" s="2">
        <v>176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236</v>
      </c>
      <c r="Y41" s="2">
        <v>150</v>
      </c>
      <c r="Z41" s="2">
        <v>0</v>
      </c>
      <c r="AA41" s="1">
        <f t="shared" si="23"/>
        <v>1052</v>
      </c>
      <c r="AB41" s="13">
        <f t="shared" si="23"/>
        <v>412</v>
      </c>
      <c r="AC41" s="14">
        <f>AA41+AB41</f>
        <v>1464</v>
      </c>
      <c r="AE41" s="3" t="s">
        <v>14</v>
      </c>
      <c r="AF41" s="2">
        <f t="shared" si="24"/>
        <v>3852.1729490022176</v>
      </c>
      <c r="AG41" s="2">
        <f t="shared" si="24"/>
        <v>21159.090909090908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6194.9152542372885</v>
      </c>
      <c r="AN41" s="2">
        <f t="shared" si="24"/>
        <v>0</v>
      </c>
      <c r="AO41" s="2" t="str">
        <f t="shared" si="24"/>
        <v>N.A.</v>
      </c>
      <c r="AP41" s="15">
        <f t="shared" si="24"/>
        <v>3302.9087452471485</v>
      </c>
      <c r="AQ41" s="16">
        <f t="shared" si="24"/>
        <v>12587.378640776698</v>
      </c>
      <c r="AR41" s="14">
        <f t="shared" si="24"/>
        <v>5915.7513661202183</v>
      </c>
    </row>
    <row r="42" spans="1:44" ht="15" customHeight="1" thickBot="1" x14ac:dyDescent="0.3">
      <c r="A42" s="3" t="s">
        <v>15</v>
      </c>
      <c r="B42" s="2">
        <v>83420</v>
      </c>
      <c r="C42" s="2"/>
      <c r="D42" s="2"/>
      <c r="E42" s="2"/>
      <c r="F42" s="2"/>
      <c r="G42" s="2">
        <v>17888</v>
      </c>
      <c r="H42" s="2">
        <v>1292480</v>
      </c>
      <c r="I42" s="2"/>
      <c r="J42" s="2">
        <v>0</v>
      </c>
      <c r="K42" s="2"/>
      <c r="L42" s="1">
        <f t="shared" si="22"/>
        <v>1375900</v>
      </c>
      <c r="M42" s="13">
        <f t="shared" si="22"/>
        <v>17888</v>
      </c>
      <c r="N42" s="14">
        <f>L42+M42</f>
        <v>1393788</v>
      </c>
      <c r="P42" s="3" t="s">
        <v>15</v>
      </c>
      <c r="Q42" s="2">
        <v>194</v>
      </c>
      <c r="R42" s="2">
        <v>0</v>
      </c>
      <c r="S42" s="2">
        <v>0</v>
      </c>
      <c r="T42" s="2">
        <v>0</v>
      </c>
      <c r="U42" s="2">
        <v>0</v>
      </c>
      <c r="V42" s="2">
        <v>86</v>
      </c>
      <c r="W42" s="2">
        <v>366</v>
      </c>
      <c r="X42" s="2">
        <v>0</v>
      </c>
      <c r="Y42" s="2">
        <v>818</v>
      </c>
      <c r="Z42" s="2">
        <v>0</v>
      </c>
      <c r="AA42" s="1">
        <f t="shared" si="23"/>
        <v>1378</v>
      </c>
      <c r="AB42" s="13">
        <f t="shared" si="23"/>
        <v>86</v>
      </c>
      <c r="AC42" s="14">
        <f>AA42+AB42</f>
        <v>1464</v>
      </c>
      <c r="AE42" s="3" t="s">
        <v>15</v>
      </c>
      <c r="AF42" s="2">
        <f t="shared" si="24"/>
        <v>430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208</v>
      </c>
      <c r="AL42" s="2">
        <f t="shared" si="24"/>
        <v>3531.3661202185795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998.47605224963718</v>
      </c>
      <c r="AQ42" s="16">
        <f t="shared" si="24"/>
        <v>208</v>
      </c>
      <c r="AR42" s="14">
        <f t="shared" si="24"/>
        <v>952.04098360655735</v>
      </c>
    </row>
    <row r="43" spans="1:44" ht="15" customHeight="1" thickBot="1" x14ac:dyDescent="0.3">
      <c r="A43" s="4" t="s">
        <v>16</v>
      </c>
      <c r="B43" s="2">
        <v>4972780</v>
      </c>
      <c r="C43" s="2">
        <v>3724000</v>
      </c>
      <c r="D43" s="2">
        <v>443760</v>
      </c>
      <c r="E43" s="2"/>
      <c r="F43" s="2">
        <v>0</v>
      </c>
      <c r="G43" s="2">
        <v>17888</v>
      </c>
      <c r="H43" s="2">
        <v>7439054</v>
      </c>
      <c r="I43" s="2">
        <v>1462000</v>
      </c>
      <c r="J43" s="2">
        <v>0</v>
      </c>
      <c r="K43" s="2"/>
      <c r="L43" s="1">
        <f t="shared" ref="L43" si="25">B43+D43+F43+H43+J43</f>
        <v>12855594</v>
      </c>
      <c r="M43" s="13">
        <f t="shared" ref="M43" si="26">C43+E43+G43+I43+K43</f>
        <v>5203888</v>
      </c>
      <c r="N43" s="22">
        <f>L43+M43</f>
        <v>18059482</v>
      </c>
      <c r="P43" s="4" t="s">
        <v>16</v>
      </c>
      <c r="Q43" s="2">
        <v>1538</v>
      </c>
      <c r="R43" s="2">
        <v>176</v>
      </c>
      <c r="S43" s="2">
        <v>172</v>
      </c>
      <c r="T43" s="2">
        <v>0</v>
      </c>
      <c r="U43" s="2">
        <v>86</v>
      </c>
      <c r="V43" s="2">
        <v>86</v>
      </c>
      <c r="W43" s="2">
        <v>3124</v>
      </c>
      <c r="X43" s="2">
        <v>236</v>
      </c>
      <c r="Y43" s="2">
        <v>1848</v>
      </c>
      <c r="Z43" s="2">
        <v>0</v>
      </c>
      <c r="AA43" s="1">
        <f t="shared" ref="AA43" si="27">Q43+S43+U43+W43+Y43</f>
        <v>6768</v>
      </c>
      <c r="AB43" s="13">
        <f t="shared" ref="AB43" si="28">R43+T43+V43+X43+Z43</f>
        <v>498</v>
      </c>
      <c r="AC43" s="22">
        <f>AA43+AB43</f>
        <v>7266</v>
      </c>
      <c r="AE43" s="4" t="s">
        <v>16</v>
      </c>
      <c r="AF43" s="2">
        <f t="shared" ref="AF43:AO43" si="29">IFERROR(B43/Q43, "N.A.")</f>
        <v>3233.2769830949283</v>
      </c>
      <c r="AG43" s="2">
        <f t="shared" si="29"/>
        <v>21159.090909090908</v>
      </c>
      <c r="AH43" s="2">
        <f t="shared" si="29"/>
        <v>2580</v>
      </c>
      <c r="AI43" s="2" t="str">
        <f t="shared" si="29"/>
        <v>N.A.</v>
      </c>
      <c r="AJ43" s="2">
        <f t="shared" si="29"/>
        <v>0</v>
      </c>
      <c r="AK43" s="2">
        <f t="shared" si="29"/>
        <v>208</v>
      </c>
      <c r="AL43" s="2">
        <f t="shared" si="29"/>
        <v>2381.2592829705504</v>
      </c>
      <c r="AM43" s="2">
        <f t="shared" si="29"/>
        <v>6194.9152542372885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1899.4671985815603</v>
      </c>
      <c r="AQ43" s="16">
        <f t="shared" ref="AQ43" si="31">IFERROR(M43/AB43, "N.A.")</f>
        <v>10449.574297188756</v>
      </c>
      <c r="AR43" s="14">
        <f t="shared" ref="AR43" si="32">IFERROR(N43/AC43, "N.A.")</f>
        <v>2485.4778420038538</v>
      </c>
    </row>
    <row r="44" spans="1:44" ht="15" customHeight="1" thickBot="1" x14ac:dyDescent="0.3">
      <c r="A44" s="5" t="s">
        <v>0</v>
      </c>
      <c r="B44" s="28">
        <f>B43+C43</f>
        <v>8696780</v>
      </c>
      <c r="C44" s="30"/>
      <c r="D44" s="28">
        <f>D43+E43</f>
        <v>443760</v>
      </c>
      <c r="E44" s="30"/>
      <c r="F44" s="28">
        <f>F43+G43</f>
        <v>17888</v>
      </c>
      <c r="G44" s="30"/>
      <c r="H44" s="28">
        <f>H43+I43</f>
        <v>8901054</v>
      </c>
      <c r="I44" s="30"/>
      <c r="J44" s="28">
        <f>J43+K43</f>
        <v>0</v>
      </c>
      <c r="K44" s="30"/>
      <c r="L44" s="28">
        <f>L43+M43</f>
        <v>18059482</v>
      </c>
      <c r="M44" s="29"/>
      <c r="N44" s="23">
        <f>B44+D44+F44+H44+J44</f>
        <v>18059482</v>
      </c>
      <c r="P44" s="5" t="s">
        <v>0</v>
      </c>
      <c r="Q44" s="28">
        <f>Q43+R43</f>
        <v>1714</v>
      </c>
      <c r="R44" s="30"/>
      <c r="S44" s="28">
        <f>S43+T43</f>
        <v>172</v>
      </c>
      <c r="T44" s="30"/>
      <c r="U44" s="28">
        <f>U43+V43</f>
        <v>172</v>
      </c>
      <c r="V44" s="30"/>
      <c r="W44" s="28">
        <f>W43+X43</f>
        <v>3360</v>
      </c>
      <c r="X44" s="30"/>
      <c r="Y44" s="28">
        <f>Y43+Z43</f>
        <v>1848</v>
      </c>
      <c r="Z44" s="30"/>
      <c r="AA44" s="28">
        <f>AA43+AB43</f>
        <v>7266</v>
      </c>
      <c r="AB44" s="29"/>
      <c r="AC44" s="23">
        <f>Q44+S44+U44+W44+Y44</f>
        <v>7266</v>
      </c>
      <c r="AE44" s="5" t="s">
        <v>0</v>
      </c>
      <c r="AF44" s="31">
        <f>IFERROR(B44/Q44,"N.A.")</f>
        <v>5073.9673278879809</v>
      </c>
      <c r="AG44" s="32"/>
      <c r="AH44" s="31">
        <f>IFERROR(D44/S44,"N.A.")</f>
        <v>2580</v>
      </c>
      <c r="AI44" s="32"/>
      <c r="AJ44" s="31">
        <f>IFERROR(F44/U44,"N.A.")</f>
        <v>104</v>
      </c>
      <c r="AK44" s="32"/>
      <c r="AL44" s="31">
        <f>IFERROR(H44/W44,"N.A.")</f>
        <v>2649.1232142857143</v>
      </c>
      <c r="AM44" s="32"/>
      <c r="AN44" s="31">
        <f>IFERROR(J44/Y44,"N.A.")</f>
        <v>0</v>
      </c>
      <c r="AO44" s="32"/>
      <c r="AP44" s="31">
        <f>IFERROR(L44/AA44,"N.A.")</f>
        <v>2485.4778420038538</v>
      </c>
      <c r="AQ44" s="32"/>
      <c r="AR44" s="17">
        <f>IFERROR(N44/AC44, "N.A.")</f>
        <v>2485.4778420038538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18825399.999999996</v>
      </c>
      <c r="C15" s="2"/>
      <c r="D15" s="2">
        <v>12169840</v>
      </c>
      <c r="E15" s="2"/>
      <c r="F15" s="2">
        <v>0</v>
      </c>
      <c r="G15" s="2"/>
      <c r="H15" s="2">
        <v>3603135</v>
      </c>
      <c r="I15" s="2"/>
      <c r="J15" s="2"/>
      <c r="K15" s="2"/>
      <c r="L15" s="1">
        <f t="shared" ref="L15:M18" si="0">B15+D15+F15+H15+J15</f>
        <v>34598375</v>
      </c>
      <c r="M15" s="13">
        <f t="shared" si="0"/>
        <v>0</v>
      </c>
      <c r="N15" s="14">
        <f>L15+M15</f>
        <v>34598375</v>
      </c>
      <c r="P15" s="3" t="s">
        <v>12</v>
      </c>
      <c r="Q15" s="2">
        <v>2254</v>
      </c>
      <c r="R15" s="2">
        <v>0</v>
      </c>
      <c r="S15" s="2">
        <v>1232</v>
      </c>
      <c r="T15" s="2">
        <v>0</v>
      </c>
      <c r="U15" s="2">
        <v>511</v>
      </c>
      <c r="V15" s="2">
        <v>0</v>
      </c>
      <c r="W15" s="2">
        <v>3149</v>
      </c>
      <c r="X15" s="2">
        <v>0</v>
      </c>
      <c r="Y15" s="2">
        <v>0</v>
      </c>
      <c r="Z15" s="2">
        <v>0</v>
      </c>
      <c r="AA15" s="1">
        <f t="shared" ref="AA15:AB18" si="1">Q15+S15+U15+W15+Y15</f>
        <v>7146</v>
      </c>
      <c r="AB15" s="13">
        <f t="shared" si="1"/>
        <v>0</v>
      </c>
      <c r="AC15" s="14">
        <f>AA15+AB15</f>
        <v>7146</v>
      </c>
      <c r="AE15" s="3" t="s">
        <v>12</v>
      </c>
      <c r="AF15" s="2">
        <f t="shared" ref="AF15:AR18" si="2">IFERROR(B15/Q15, "N.A.")</f>
        <v>8351.9964507542136</v>
      </c>
      <c r="AG15" s="2" t="str">
        <f t="shared" si="2"/>
        <v>N.A.</v>
      </c>
      <c r="AH15" s="2">
        <f t="shared" si="2"/>
        <v>9878.1168831168834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1144.2156240076215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4841.6421774419259</v>
      </c>
      <c r="AQ15" s="16" t="str">
        <f t="shared" si="2"/>
        <v>N.A.</v>
      </c>
      <c r="AR15" s="14">
        <f t="shared" si="2"/>
        <v>4841.6421774419259</v>
      </c>
    </row>
    <row r="16" spans="1:44" ht="15" customHeight="1" thickBot="1" x14ac:dyDescent="0.3">
      <c r="A16" s="3" t="s">
        <v>13</v>
      </c>
      <c r="B16" s="2">
        <v>4767800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4767800</v>
      </c>
      <c r="M16" s="13">
        <f t="shared" si="0"/>
        <v>0</v>
      </c>
      <c r="N16" s="14">
        <f>L16+M16</f>
        <v>4767800</v>
      </c>
      <c r="P16" s="3" t="s">
        <v>13</v>
      </c>
      <c r="Q16" s="2">
        <v>1045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1045</v>
      </c>
      <c r="AB16" s="13">
        <f t="shared" si="1"/>
        <v>0</v>
      </c>
      <c r="AC16" s="14">
        <f>AA16+AB16</f>
        <v>1045</v>
      </c>
      <c r="AE16" s="3" t="s">
        <v>13</v>
      </c>
      <c r="AF16" s="2">
        <f t="shared" si="2"/>
        <v>4562.4880382775118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4562.4880382775118</v>
      </c>
      <c r="AQ16" s="16" t="str">
        <f t="shared" si="2"/>
        <v>N.A.</v>
      </c>
      <c r="AR16" s="14">
        <f t="shared" si="2"/>
        <v>4562.4880382775118</v>
      </c>
    </row>
    <row r="17" spans="1:44" ht="15" customHeight="1" thickBot="1" x14ac:dyDescent="0.3">
      <c r="A17" s="3" t="s">
        <v>14</v>
      </c>
      <c r="B17" s="2">
        <v>15832010.000000002</v>
      </c>
      <c r="C17" s="2">
        <v>29741570</v>
      </c>
      <c r="D17" s="2">
        <v>2246750.0000000005</v>
      </c>
      <c r="E17" s="2"/>
      <c r="F17" s="2"/>
      <c r="G17" s="2">
        <v>0</v>
      </c>
      <c r="H17" s="2"/>
      <c r="I17" s="2">
        <v>630000</v>
      </c>
      <c r="J17" s="2"/>
      <c r="K17" s="2"/>
      <c r="L17" s="1">
        <f t="shared" si="0"/>
        <v>18078760.000000004</v>
      </c>
      <c r="M17" s="13">
        <f t="shared" si="0"/>
        <v>30371570</v>
      </c>
      <c r="N17" s="14">
        <f>L17+M17</f>
        <v>48450330</v>
      </c>
      <c r="P17" s="3" t="s">
        <v>14</v>
      </c>
      <c r="Q17" s="2">
        <v>2895</v>
      </c>
      <c r="R17" s="2">
        <v>2767</v>
      </c>
      <c r="S17" s="2">
        <v>511</v>
      </c>
      <c r="T17" s="2">
        <v>0</v>
      </c>
      <c r="U17" s="2">
        <v>0</v>
      </c>
      <c r="V17" s="2">
        <v>918</v>
      </c>
      <c r="W17" s="2">
        <v>0</v>
      </c>
      <c r="X17" s="2">
        <v>105</v>
      </c>
      <c r="Y17" s="2">
        <v>0</v>
      </c>
      <c r="Z17" s="2">
        <v>0</v>
      </c>
      <c r="AA17" s="1">
        <f t="shared" si="1"/>
        <v>3406</v>
      </c>
      <c r="AB17" s="13">
        <f t="shared" si="1"/>
        <v>3790</v>
      </c>
      <c r="AC17" s="14">
        <f>AA17+AB17</f>
        <v>7196</v>
      </c>
      <c r="AE17" s="3" t="s">
        <v>14</v>
      </c>
      <c r="AF17" s="2">
        <f t="shared" si="2"/>
        <v>5468.7426597582044</v>
      </c>
      <c r="AG17" s="2">
        <f t="shared" si="2"/>
        <v>10748.670039754246</v>
      </c>
      <c r="AH17" s="2">
        <f t="shared" si="2"/>
        <v>4396.7710371819967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6000</v>
      </c>
      <c r="AN17" s="2" t="str">
        <f t="shared" si="2"/>
        <v>N.A.</v>
      </c>
      <c r="AO17" s="2" t="str">
        <f t="shared" si="2"/>
        <v>N.A.</v>
      </c>
      <c r="AP17" s="15">
        <f t="shared" si="2"/>
        <v>5307.9154433352915</v>
      </c>
      <c r="AQ17" s="16">
        <f t="shared" si="2"/>
        <v>8013.6068601583111</v>
      </c>
      <c r="AR17" s="14">
        <f t="shared" si="2"/>
        <v>6732.9530294608112</v>
      </c>
    </row>
    <row r="18" spans="1:44" ht="15" customHeight="1" thickBot="1" x14ac:dyDescent="0.3">
      <c r="A18" s="3" t="s">
        <v>15</v>
      </c>
      <c r="B18" s="2">
        <v>1916940</v>
      </c>
      <c r="C18" s="2">
        <v>539220</v>
      </c>
      <c r="D18" s="2"/>
      <c r="E18" s="2"/>
      <c r="F18" s="2"/>
      <c r="G18" s="2"/>
      <c r="H18" s="2">
        <v>2042521</v>
      </c>
      <c r="I18" s="2"/>
      <c r="J18" s="2">
        <v>0</v>
      </c>
      <c r="K18" s="2"/>
      <c r="L18" s="1">
        <f t="shared" si="0"/>
        <v>3959461</v>
      </c>
      <c r="M18" s="13">
        <f t="shared" si="0"/>
        <v>539220</v>
      </c>
      <c r="N18" s="14">
        <f>L18+M18</f>
        <v>4498681</v>
      </c>
      <c r="P18" s="3" t="s">
        <v>15</v>
      </c>
      <c r="Q18" s="2">
        <v>1335</v>
      </c>
      <c r="R18" s="2">
        <v>209</v>
      </c>
      <c r="S18" s="2">
        <v>0</v>
      </c>
      <c r="T18" s="2">
        <v>0</v>
      </c>
      <c r="U18" s="2">
        <v>0</v>
      </c>
      <c r="V18" s="2">
        <v>0</v>
      </c>
      <c r="W18" s="2">
        <v>3410</v>
      </c>
      <c r="X18" s="2">
        <v>0</v>
      </c>
      <c r="Y18" s="2">
        <v>209</v>
      </c>
      <c r="Z18" s="2">
        <v>0</v>
      </c>
      <c r="AA18" s="1">
        <f t="shared" si="1"/>
        <v>4954</v>
      </c>
      <c r="AB18" s="13">
        <f t="shared" si="1"/>
        <v>209</v>
      </c>
      <c r="AC18" s="22">
        <f>AA18+AB18</f>
        <v>5163</v>
      </c>
      <c r="AE18" s="3" t="s">
        <v>15</v>
      </c>
      <c r="AF18" s="2">
        <f t="shared" si="2"/>
        <v>1435.9101123595506</v>
      </c>
      <c r="AG18" s="2">
        <f t="shared" si="2"/>
        <v>2580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598.97976539589445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799.24525635849818</v>
      </c>
      <c r="AQ18" s="16">
        <f t="shared" si="2"/>
        <v>2580</v>
      </c>
      <c r="AR18" s="14">
        <f t="shared" si="2"/>
        <v>871.33081541739296</v>
      </c>
    </row>
    <row r="19" spans="1:44" ht="15" customHeight="1" thickBot="1" x14ac:dyDescent="0.3">
      <c r="A19" s="4" t="s">
        <v>16</v>
      </c>
      <c r="B19" s="2">
        <v>41342149.999999985</v>
      </c>
      <c r="C19" s="2">
        <v>30280790</v>
      </c>
      <c r="D19" s="2">
        <v>14416589.999999998</v>
      </c>
      <c r="E19" s="2"/>
      <c r="F19" s="2">
        <v>0</v>
      </c>
      <c r="G19" s="2">
        <v>0</v>
      </c>
      <c r="H19" s="2">
        <v>5645655.9999999991</v>
      </c>
      <c r="I19" s="2">
        <v>630000</v>
      </c>
      <c r="J19" s="2">
        <v>0</v>
      </c>
      <c r="K19" s="2"/>
      <c r="L19" s="1">
        <f t="shared" ref="L19" si="3">B19+D19+F19+H19+J19</f>
        <v>61404395.999999985</v>
      </c>
      <c r="M19" s="13">
        <f t="shared" ref="M19" si="4">C19+E19+G19+I19+K19</f>
        <v>30910790</v>
      </c>
      <c r="N19" s="22">
        <f>L19+M19</f>
        <v>92315185.999999985</v>
      </c>
      <c r="P19" s="4" t="s">
        <v>16</v>
      </c>
      <c r="Q19" s="2">
        <v>7529</v>
      </c>
      <c r="R19" s="2">
        <v>2976</v>
      </c>
      <c r="S19" s="2">
        <v>1743</v>
      </c>
      <c r="T19" s="2">
        <v>0</v>
      </c>
      <c r="U19" s="2">
        <v>511</v>
      </c>
      <c r="V19" s="2">
        <v>918</v>
      </c>
      <c r="W19" s="2">
        <v>6559</v>
      </c>
      <c r="X19" s="2">
        <v>105</v>
      </c>
      <c r="Y19" s="2">
        <v>209</v>
      </c>
      <c r="Z19" s="2">
        <v>0</v>
      </c>
      <c r="AA19" s="1">
        <f t="shared" ref="AA19" si="5">Q19+S19+U19+W19+Y19</f>
        <v>16551</v>
      </c>
      <c r="AB19" s="13">
        <f t="shared" ref="AB19" si="6">R19+T19+V19+X19+Z19</f>
        <v>3999</v>
      </c>
      <c r="AC19" s="14">
        <f>AA19+AB19</f>
        <v>20550</v>
      </c>
      <c r="AE19" s="4" t="s">
        <v>16</v>
      </c>
      <c r="AF19" s="2">
        <f t="shared" ref="AF19:AO19" si="7">IFERROR(B19/Q19, "N.A.")</f>
        <v>5491.0545889228297</v>
      </c>
      <c r="AG19" s="2">
        <f t="shared" si="7"/>
        <v>10174.996639784946</v>
      </c>
      <c r="AH19" s="2">
        <f t="shared" si="7"/>
        <v>8271.1359724612721</v>
      </c>
      <c r="AI19" s="2" t="str">
        <f t="shared" si="7"/>
        <v>N.A.</v>
      </c>
      <c r="AJ19" s="2">
        <f t="shared" si="7"/>
        <v>0</v>
      </c>
      <c r="AK19" s="2">
        <f t="shared" si="7"/>
        <v>0</v>
      </c>
      <c r="AL19" s="2">
        <f t="shared" si="7"/>
        <v>860.74950449763674</v>
      </c>
      <c r="AM19" s="2">
        <f t="shared" si="7"/>
        <v>6000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3710.0112379916613</v>
      </c>
      <c r="AQ19" s="16">
        <f t="shared" ref="AQ19" si="9">IFERROR(M19/AB19, "N.A.")</f>
        <v>7729.6299074768694</v>
      </c>
      <c r="AR19" s="14">
        <f t="shared" ref="AR19" si="10">IFERROR(N19/AC19, "N.A.")</f>
        <v>4492.2231630170309</v>
      </c>
    </row>
    <row r="20" spans="1:44" ht="15" customHeight="1" thickBot="1" x14ac:dyDescent="0.3">
      <c r="A20" s="5" t="s">
        <v>0</v>
      </c>
      <c r="B20" s="28">
        <f>B19+C19</f>
        <v>71622939.999999985</v>
      </c>
      <c r="C20" s="30"/>
      <c r="D20" s="28">
        <f>D19+E19</f>
        <v>14416589.999999998</v>
      </c>
      <c r="E20" s="30"/>
      <c r="F20" s="28">
        <f>F19+G19</f>
        <v>0</v>
      </c>
      <c r="G20" s="30"/>
      <c r="H20" s="28">
        <f>H19+I19</f>
        <v>6275655.9999999991</v>
      </c>
      <c r="I20" s="30"/>
      <c r="J20" s="28">
        <f>J19+K19</f>
        <v>0</v>
      </c>
      <c r="K20" s="30"/>
      <c r="L20" s="28">
        <f>L19+M19</f>
        <v>92315185.999999985</v>
      </c>
      <c r="M20" s="29"/>
      <c r="N20" s="23">
        <f>B20+D20+F20+H20+J20</f>
        <v>92315185.999999985</v>
      </c>
      <c r="P20" s="5" t="s">
        <v>0</v>
      </c>
      <c r="Q20" s="28">
        <f>Q19+R19</f>
        <v>10505</v>
      </c>
      <c r="R20" s="30"/>
      <c r="S20" s="28">
        <f>S19+T19</f>
        <v>1743</v>
      </c>
      <c r="T20" s="30"/>
      <c r="U20" s="28">
        <f>U19+V19</f>
        <v>1429</v>
      </c>
      <c r="V20" s="30"/>
      <c r="W20" s="28">
        <f>W19+X19</f>
        <v>6664</v>
      </c>
      <c r="X20" s="30"/>
      <c r="Y20" s="28">
        <f>Y19+Z19</f>
        <v>209</v>
      </c>
      <c r="Z20" s="30"/>
      <c r="AA20" s="28">
        <f>AA19+AB19</f>
        <v>20550</v>
      </c>
      <c r="AB20" s="30"/>
      <c r="AC20" s="24">
        <f>Q20+S20+U20+W20+Y20</f>
        <v>20550</v>
      </c>
      <c r="AE20" s="5" t="s">
        <v>0</v>
      </c>
      <c r="AF20" s="31">
        <f>IFERROR(B20/Q20,"N.A.")</f>
        <v>6817.985721085196</v>
      </c>
      <c r="AG20" s="32"/>
      <c r="AH20" s="31">
        <f>IFERROR(D20/S20,"N.A.")</f>
        <v>8271.1359724612721</v>
      </c>
      <c r="AI20" s="32"/>
      <c r="AJ20" s="31">
        <f>IFERROR(F20/U20,"N.A.")</f>
        <v>0</v>
      </c>
      <c r="AK20" s="32"/>
      <c r="AL20" s="31">
        <f>IFERROR(H20/W20,"N.A.")</f>
        <v>941.72509003601431</v>
      </c>
      <c r="AM20" s="32"/>
      <c r="AN20" s="31">
        <f>IFERROR(J20/Y20,"N.A.")</f>
        <v>0</v>
      </c>
      <c r="AO20" s="32"/>
      <c r="AP20" s="31">
        <f>IFERROR(L20/AA20,"N.A.")</f>
        <v>4492.2231630170309</v>
      </c>
      <c r="AQ20" s="32"/>
      <c r="AR20" s="17">
        <f>IFERROR(N20/AC20, "N.A.")</f>
        <v>4492.2231630170309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18283600.000000004</v>
      </c>
      <c r="C27" s="2"/>
      <c r="D27" s="2">
        <v>11067339.999999998</v>
      </c>
      <c r="E27" s="2"/>
      <c r="F27" s="2">
        <v>0</v>
      </c>
      <c r="G27" s="2"/>
      <c r="H27" s="2">
        <v>1829219.9999999998</v>
      </c>
      <c r="I27" s="2"/>
      <c r="J27" s="2"/>
      <c r="K27" s="2"/>
      <c r="L27" s="1">
        <f t="shared" ref="L27:M30" si="11">B27+D27+F27+H27+J27</f>
        <v>31180160</v>
      </c>
      <c r="M27" s="13">
        <f t="shared" si="11"/>
        <v>0</v>
      </c>
      <c r="N27" s="14">
        <f>L27+M27</f>
        <v>31180160</v>
      </c>
      <c r="P27" s="3" t="s">
        <v>12</v>
      </c>
      <c r="Q27" s="2">
        <v>2149</v>
      </c>
      <c r="R27" s="2">
        <v>0</v>
      </c>
      <c r="S27" s="2">
        <v>1127</v>
      </c>
      <c r="T27" s="2">
        <v>0</v>
      </c>
      <c r="U27" s="2">
        <v>302</v>
      </c>
      <c r="V27" s="2">
        <v>0</v>
      </c>
      <c r="W27" s="2">
        <v>1034</v>
      </c>
      <c r="X27" s="2">
        <v>0</v>
      </c>
      <c r="Y27" s="2">
        <v>0</v>
      </c>
      <c r="Z27" s="2">
        <v>0</v>
      </c>
      <c r="AA27" s="1">
        <f t="shared" ref="AA27:AB30" si="12">Q27+S27+U27+W27+Y27</f>
        <v>4612</v>
      </c>
      <c r="AB27" s="13">
        <f t="shared" si="12"/>
        <v>0</v>
      </c>
      <c r="AC27" s="14">
        <f>AA27+AB27</f>
        <v>4612</v>
      </c>
      <c r="AE27" s="3" t="s">
        <v>12</v>
      </c>
      <c r="AF27" s="2">
        <f t="shared" ref="AF27:AR30" si="13">IFERROR(B27/Q27, "N.A.")</f>
        <v>8507.9571893904158</v>
      </c>
      <c r="AG27" s="2" t="str">
        <f t="shared" si="13"/>
        <v>N.A.</v>
      </c>
      <c r="AH27" s="2">
        <f t="shared" si="13"/>
        <v>9820.1774622892626</v>
      </c>
      <c r="AI27" s="2" t="str">
        <f t="shared" si="13"/>
        <v>N.A.</v>
      </c>
      <c r="AJ27" s="2">
        <f t="shared" si="13"/>
        <v>0</v>
      </c>
      <c r="AK27" s="2" t="str">
        <f t="shared" si="13"/>
        <v>N.A.</v>
      </c>
      <c r="AL27" s="2">
        <f t="shared" si="13"/>
        <v>1769.071566731141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6760.6591500433651</v>
      </c>
      <c r="AQ27" s="16" t="str">
        <f t="shared" si="13"/>
        <v>N.A.</v>
      </c>
      <c r="AR27" s="14">
        <f t="shared" si="13"/>
        <v>6760.6591500433651</v>
      </c>
    </row>
    <row r="28" spans="1:44" ht="15" customHeight="1" thickBot="1" x14ac:dyDescent="0.3">
      <c r="A28" s="3" t="s">
        <v>13</v>
      </c>
      <c r="B28" s="2">
        <v>4767800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4767800</v>
      </c>
      <c r="M28" s="13">
        <f t="shared" si="11"/>
        <v>0</v>
      </c>
      <c r="N28" s="14">
        <f>L28+M28</f>
        <v>4767800</v>
      </c>
      <c r="P28" s="3" t="s">
        <v>13</v>
      </c>
      <c r="Q28" s="2">
        <v>743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743</v>
      </c>
      <c r="AB28" s="13">
        <f t="shared" si="12"/>
        <v>0</v>
      </c>
      <c r="AC28" s="14">
        <f>AA28+AB28</f>
        <v>743</v>
      </c>
      <c r="AE28" s="3" t="s">
        <v>13</v>
      </c>
      <c r="AF28" s="2">
        <f t="shared" si="13"/>
        <v>6416.9582772543745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6416.9582772543745</v>
      </c>
      <c r="AQ28" s="16" t="str">
        <f t="shared" si="13"/>
        <v>N.A.</v>
      </c>
      <c r="AR28" s="14">
        <f t="shared" si="13"/>
        <v>6416.9582772543745</v>
      </c>
    </row>
    <row r="29" spans="1:44" ht="15" customHeight="1" thickBot="1" x14ac:dyDescent="0.3">
      <c r="A29" s="3" t="s">
        <v>14</v>
      </c>
      <c r="B29" s="2">
        <v>10623049.999999998</v>
      </c>
      <c r="C29" s="2">
        <v>25961570.000000004</v>
      </c>
      <c r="D29" s="2">
        <v>2246750.0000000005</v>
      </c>
      <c r="E29" s="2"/>
      <c r="F29" s="2"/>
      <c r="G29" s="2">
        <v>0</v>
      </c>
      <c r="H29" s="2"/>
      <c r="I29" s="2"/>
      <c r="J29" s="2"/>
      <c r="K29" s="2"/>
      <c r="L29" s="1">
        <f t="shared" si="11"/>
        <v>12869799.999999998</v>
      </c>
      <c r="M29" s="13">
        <f t="shared" si="11"/>
        <v>25961570.000000004</v>
      </c>
      <c r="N29" s="14">
        <f>L29+M29</f>
        <v>38831370</v>
      </c>
      <c r="P29" s="3" t="s">
        <v>14</v>
      </c>
      <c r="Q29" s="2">
        <v>2069</v>
      </c>
      <c r="R29" s="2">
        <v>2150</v>
      </c>
      <c r="S29" s="2">
        <v>511</v>
      </c>
      <c r="T29" s="2">
        <v>0</v>
      </c>
      <c r="U29" s="2">
        <v>0</v>
      </c>
      <c r="V29" s="2">
        <v>511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2580</v>
      </c>
      <c r="AB29" s="13">
        <f t="shared" si="12"/>
        <v>2661</v>
      </c>
      <c r="AC29" s="14">
        <f>AA29+AB29</f>
        <v>5241</v>
      </c>
      <c r="AE29" s="3" t="s">
        <v>14</v>
      </c>
      <c r="AF29" s="2">
        <f t="shared" si="13"/>
        <v>5134.3885935234402</v>
      </c>
      <c r="AG29" s="2">
        <f t="shared" si="13"/>
        <v>12075.148837209304</v>
      </c>
      <c r="AH29" s="2">
        <f t="shared" si="13"/>
        <v>4396.7710371819967</v>
      </c>
      <c r="AI29" s="2" t="str">
        <f t="shared" si="13"/>
        <v>N.A.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4988.2945736434103</v>
      </c>
      <c r="AQ29" s="16">
        <f t="shared" si="13"/>
        <v>9756.3209319804591</v>
      </c>
      <c r="AR29" s="14">
        <f t="shared" si="13"/>
        <v>7409.152833428735</v>
      </c>
    </row>
    <row r="30" spans="1:44" ht="15" customHeight="1" thickBot="1" x14ac:dyDescent="0.3">
      <c r="A30" s="3" t="s">
        <v>15</v>
      </c>
      <c r="B30" s="2">
        <v>1916940</v>
      </c>
      <c r="C30" s="2">
        <v>539220</v>
      </c>
      <c r="D30" s="2"/>
      <c r="E30" s="2"/>
      <c r="F30" s="2"/>
      <c r="G30" s="2"/>
      <c r="H30" s="2">
        <v>1427474.0000000002</v>
      </c>
      <c r="I30" s="2"/>
      <c r="J30" s="2">
        <v>0</v>
      </c>
      <c r="K30" s="2"/>
      <c r="L30" s="1">
        <f t="shared" si="11"/>
        <v>3344414</v>
      </c>
      <c r="M30" s="13">
        <f t="shared" si="11"/>
        <v>539220</v>
      </c>
      <c r="N30" s="14">
        <f>L30+M30</f>
        <v>3883634</v>
      </c>
      <c r="P30" s="3" t="s">
        <v>15</v>
      </c>
      <c r="Q30" s="2">
        <v>1335</v>
      </c>
      <c r="R30" s="2">
        <v>209</v>
      </c>
      <c r="S30" s="2">
        <v>0</v>
      </c>
      <c r="T30" s="2">
        <v>0</v>
      </c>
      <c r="U30" s="2">
        <v>0</v>
      </c>
      <c r="V30" s="2">
        <v>0</v>
      </c>
      <c r="W30" s="2">
        <v>2366</v>
      </c>
      <c r="X30" s="2">
        <v>0</v>
      </c>
      <c r="Y30" s="2">
        <v>209</v>
      </c>
      <c r="Z30" s="2">
        <v>0</v>
      </c>
      <c r="AA30" s="1">
        <f t="shared" si="12"/>
        <v>3910</v>
      </c>
      <c r="AB30" s="13">
        <f t="shared" si="12"/>
        <v>209</v>
      </c>
      <c r="AC30" s="22">
        <f>AA30+AB30</f>
        <v>4119</v>
      </c>
      <c r="AE30" s="3" t="s">
        <v>15</v>
      </c>
      <c r="AF30" s="2">
        <f t="shared" si="13"/>
        <v>1435.9101123595506</v>
      </c>
      <c r="AG30" s="2">
        <f t="shared" si="13"/>
        <v>2580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603.32797971259515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855.34884910485937</v>
      </c>
      <c r="AQ30" s="16">
        <f t="shared" si="13"/>
        <v>2580</v>
      </c>
      <c r="AR30" s="14">
        <f t="shared" si="13"/>
        <v>942.85846079145426</v>
      </c>
    </row>
    <row r="31" spans="1:44" ht="15" customHeight="1" thickBot="1" x14ac:dyDescent="0.3">
      <c r="A31" s="4" t="s">
        <v>16</v>
      </c>
      <c r="B31" s="2">
        <v>35591390.000000007</v>
      </c>
      <c r="C31" s="2">
        <v>26500790.000000004</v>
      </c>
      <c r="D31" s="2">
        <v>13314090</v>
      </c>
      <c r="E31" s="2"/>
      <c r="F31" s="2">
        <v>0</v>
      </c>
      <c r="G31" s="2">
        <v>0</v>
      </c>
      <c r="H31" s="2">
        <v>3256693.9999999995</v>
      </c>
      <c r="I31" s="2"/>
      <c r="J31" s="2">
        <v>0</v>
      </c>
      <c r="K31" s="2"/>
      <c r="L31" s="1">
        <f t="shared" ref="L31" si="14">B31+D31+F31+H31+J31</f>
        <v>52162174.000000007</v>
      </c>
      <c r="M31" s="13">
        <f t="shared" ref="M31" si="15">C31+E31+G31+I31+K31</f>
        <v>26500790.000000004</v>
      </c>
      <c r="N31" s="22">
        <f>L31+M31</f>
        <v>78662964.000000015</v>
      </c>
      <c r="P31" s="4" t="s">
        <v>16</v>
      </c>
      <c r="Q31" s="2">
        <v>6296</v>
      </c>
      <c r="R31" s="2">
        <v>2359</v>
      </c>
      <c r="S31" s="2">
        <v>1638</v>
      </c>
      <c r="T31" s="2">
        <v>0</v>
      </c>
      <c r="U31" s="2">
        <v>302</v>
      </c>
      <c r="V31" s="2">
        <v>511</v>
      </c>
      <c r="W31" s="2">
        <v>3400</v>
      </c>
      <c r="X31" s="2">
        <v>0</v>
      </c>
      <c r="Y31" s="2">
        <v>209</v>
      </c>
      <c r="Z31" s="2">
        <v>0</v>
      </c>
      <c r="AA31" s="1">
        <f t="shared" ref="AA31" si="16">Q31+S31+U31+W31+Y31</f>
        <v>11845</v>
      </c>
      <c r="AB31" s="13">
        <f t="shared" ref="AB31" si="17">R31+T31+V31+X31+Z31</f>
        <v>2870</v>
      </c>
      <c r="AC31" s="14">
        <f>AA31+AB31</f>
        <v>14715</v>
      </c>
      <c r="AE31" s="4" t="s">
        <v>16</v>
      </c>
      <c r="AF31" s="2">
        <f t="shared" ref="AF31:AO31" si="18">IFERROR(B31/Q31, "N.A.")</f>
        <v>5653.0162007623903</v>
      </c>
      <c r="AG31" s="2">
        <f t="shared" si="18"/>
        <v>11233.908435777874</v>
      </c>
      <c r="AH31" s="2">
        <f t="shared" si="18"/>
        <v>8128.2600732600731</v>
      </c>
      <c r="AI31" s="2" t="str">
        <f t="shared" si="18"/>
        <v>N.A.</v>
      </c>
      <c r="AJ31" s="2">
        <f t="shared" si="18"/>
        <v>0</v>
      </c>
      <c r="AK31" s="2">
        <f t="shared" si="18"/>
        <v>0</v>
      </c>
      <c r="AL31" s="2">
        <f t="shared" si="18"/>
        <v>957.85117647058814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4403.7293372731119</v>
      </c>
      <c r="AQ31" s="16">
        <f t="shared" ref="AQ31" si="20">IFERROR(M31/AB31, "N.A.")</f>
        <v>9233.7247386759591</v>
      </c>
      <c r="AR31" s="14">
        <f t="shared" ref="AR31" si="21">IFERROR(N31/AC31, "N.A.")</f>
        <v>5345.7671763506632</v>
      </c>
    </row>
    <row r="32" spans="1:44" ht="15" customHeight="1" thickBot="1" x14ac:dyDescent="0.3">
      <c r="A32" s="5" t="s">
        <v>0</v>
      </c>
      <c r="B32" s="28">
        <f>B31+C31</f>
        <v>62092180.000000015</v>
      </c>
      <c r="C32" s="30"/>
      <c r="D32" s="28">
        <f>D31+E31</f>
        <v>13314090</v>
      </c>
      <c r="E32" s="30"/>
      <c r="F32" s="28">
        <f>F31+G31</f>
        <v>0</v>
      </c>
      <c r="G32" s="30"/>
      <c r="H32" s="28">
        <f>H31+I31</f>
        <v>3256693.9999999995</v>
      </c>
      <c r="I32" s="30"/>
      <c r="J32" s="28">
        <f>J31+K31</f>
        <v>0</v>
      </c>
      <c r="K32" s="30"/>
      <c r="L32" s="28">
        <f>L31+M31</f>
        <v>78662964.000000015</v>
      </c>
      <c r="M32" s="29"/>
      <c r="N32" s="23">
        <f>B32+D32+F32+H32+J32</f>
        <v>78662964.000000015</v>
      </c>
      <c r="P32" s="5" t="s">
        <v>0</v>
      </c>
      <c r="Q32" s="28">
        <f>Q31+R31</f>
        <v>8655</v>
      </c>
      <c r="R32" s="30"/>
      <c r="S32" s="28">
        <f>S31+T31</f>
        <v>1638</v>
      </c>
      <c r="T32" s="30"/>
      <c r="U32" s="28">
        <f>U31+V31</f>
        <v>813</v>
      </c>
      <c r="V32" s="30"/>
      <c r="W32" s="28">
        <f>W31+X31</f>
        <v>3400</v>
      </c>
      <c r="X32" s="30"/>
      <c r="Y32" s="28">
        <f>Y31+Z31</f>
        <v>209</v>
      </c>
      <c r="Z32" s="30"/>
      <c r="AA32" s="28">
        <f>AA31+AB31</f>
        <v>14715</v>
      </c>
      <c r="AB32" s="30"/>
      <c r="AC32" s="24">
        <f>Q32+S32+U32+W32+Y32</f>
        <v>14715</v>
      </c>
      <c r="AE32" s="5" t="s">
        <v>0</v>
      </c>
      <c r="AF32" s="31">
        <f>IFERROR(B32/Q32,"N.A.")</f>
        <v>7174.1398035817465</v>
      </c>
      <c r="AG32" s="32"/>
      <c r="AH32" s="31">
        <f>IFERROR(D32/S32,"N.A.")</f>
        <v>8128.2600732600731</v>
      </c>
      <c r="AI32" s="32"/>
      <c r="AJ32" s="31">
        <f>IFERROR(F32/U32,"N.A.")</f>
        <v>0</v>
      </c>
      <c r="AK32" s="32"/>
      <c r="AL32" s="31">
        <f>IFERROR(H32/W32,"N.A.")</f>
        <v>957.85117647058814</v>
      </c>
      <c r="AM32" s="32"/>
      <c r="AN32" s="31">
        <f>IFERROR(J32/Y32,"N.A.")</f>
        <v>0</v>
      </c>
      <c r="AO32" s="32"/>
      <c r="AP32" s="31">
        <f>IFERROR(L32/AA32,"N.A.")</f>
        <v>5345.7671763506632</v>
      </c>
      <c r="AQ32" s="32"/>
      <c r="AR32" s="17">
        <f>IFERROR(N32/AC32, "N.A.")</f>
        <v>5345.7671763506632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541800</v>
      </c>
      <c r="C39" s="2"/>
      <c r="D39" s="2">
        <v>1102500</v>
      </c>
      <c r="E39" s="2"/>
      <c r="F39" s="2">
        <v>0</v>
      </c>
      <c r="G39" s="2"/>
      <c r="H39" s="2">
        <v>1773915</v>
      </c>
      <c r="I39" s="2"/>
      <c r="J39" s="2"/>
      <c r="K39" s="2"/>
      <c r="L39" s="1">
        <f t="shared" ref="L39:M42" si="22">B39+D39+F39+H39+J39</f>
        <v>3418215</v>
      </c>
      <c r="M39" s="13">
        <f t="shared" si="22"/>
        <v>0</v>
      </c>
      <c r="N39" s="14">
        <f>L39+M39</f>
        <v>3418215</v>
      </c>
      <c r="P39" s="3" t="s">
        <v>12</v>
      </c>
      <c r="Q39" s="2">
        <v>105</v>
      </c>
      <c r="R39" s="2">
        <v>0</v>
      </c>
      <c r="S39" s="2">
        <v>105</v>
      </c>
      <c r="T39" s="2">
        <v>0</v>
      </c>
      <c r="U39" s="2">
        <v>209</v>
      </c>
      <c r="V39" s="2">
        <v>0</v>
      </c>
      <c r="W39" s="2">
        <v>2115</v>
      </c>
      <c r="X39" s="2">
        <v>0</v>
      </c>
      <c r="Y39" s="2">
        <v>0</v>
      </c>
      <c r="Z39" s="2">
        <v>0</v>
      </c>
      <c r="AA39" s="1">
        <f t="shared" ref="AA39:AB42" si="23">Q39+S39+U39+W39+Y39</f>
        <v>2534</v>
      </c>
      <c r="AB39" s="13">
        <f t="shared" si="23"/>
        <v>0</v>
      </c>
      <c r="AC39" s="14">
        <f>AA39+AB39</f>
        <v>2534</v>
      </c>
      <c r="AE39" s="3" t="s">
        <v>12</v>
      </c>
      <c r="AF39" s="2">
        <f t="shared" ref="AF39:AR42" si="24">IFERROR(B39/Q39, "N.A.")</f>
        <v>5160</v>
      </c>
      <c r="AG39" s="2" t="str">
        <f t="shared" si="24"/>
        <v>N.A.</v>
      </c>
      <c r="AH39" s="2">
        <f t="shared" si="24"/>
        <v>10500</v>
      </c>
      <c r="AI39" s="2" t="str">
        <f t="shared" si="24"/>
        <v>N.A.</v>
      </c>
      <c r="AJ39" s="2">
        <f t="shared" si="24"/>
        <v>0</v>
      </c>
      <c r="AK39" s="2" t="str">
        <f t="shared" si="24"/>
        <v>N.A.</v>
      </c>
      <c r="AL39" s="2">
        <f t="shared" si="24"/>
        <v>838.73049645390074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1348.9404104183109</v>
      </c>
      <c r="AQ39" s="16" t="str">
        <f t="shared" si="24"/>
        <v>N.A.</v>
      </c>
      <c r="AR39" s="14">
        <f t="shared" si="24"/>
        <v>1348.9404104183109</v>
      </c>
    </row>
    <row r="40" spans="1:44" ht="15" customHeight="1" thickBot="1" x14ac:dyDescent="0.3">
      <c r="A40" s="3" t="s">
        <v>13</v>
      </c>
      <c r="B40" s="2">
        <v>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302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302</v>
      </c>
      <c r="AB40" s="13">
        <f t="shared" si="23"/>
        <v>0</v>
      </c>
      <c r="AC40" s="14">
        <f>AA40+AB40</f>
        <v>302</v>
      </c>
      <c r="AE40" s="3" t="s">
        <v>13</v>
      </c>
      <c r="AF40" s="2">
        <f t="shared" si="24"/>
        <v>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0</v>
      </c>
      <c r="AQ40" s="16" t="str">
        <f t="shared" si="24"/>
        <v>N.A.</v>
      </c>
      <c r="AR40" s="14">
        <f t="shared" si="24"/>
        <v>0</v>
      </c>
    </row>
    <row r="41" spans="1:44" ht="15" customHeight="1" thickBot="1" x14ac:dyDescent="0.3">
      <c r="A41" s="3" t="s">
        <v>14</v>
      </c>
      <c r="B41" s="2">
        <v>5208960.0000000009</v>
      </c>
      <c r="C41" s="2">
        <v>3780000</v>
      </c>
      <c r="D41" s="2"/>
      <c r="E41" s="2"/>
      <c r="F41" s="2"/>
      <c r="G41" s="2">
        <v>0</v>
      </c>
      <c r="H41" s="2"/>
      <c r="I41" s="2">
        <v>630000</v>
      </c>
      <c r="J41" s="2"/>
      <c r="K41" s="2"/>
      <c r="L41" s="1">
        <f t="shared" si="22"/>
        <v>5208960.0000000009</v>
      </c>
      <c r="M41" s="13">
        <f t="shared" si="22"/>
        <v>4410000</v>
      </c>
      <c r="N41" s="14">
        <f>L41+M41</f>
        <v>9618960</v>
      </c>
      <c r="P41" s="3" t="s">
        <v>14</v>
      </c>
      <c r="Q41" s="2">
        <v>826</v>
      </c>
      <c r="R41" s="2">
        <v>617</v>
      </c>
      <c r="S41" s="2">
        <v>0</v>
      </c>
      <c r="T41" s="2">
        <v>0</v>
      </c>
      <c r="U41" s="2">
        <v>0</v>
      </c>
      <c r="V41" s="2">
        <v>407</v>
      </c>
      <c r="W41" s="2">
        <v>0</v>
      </c>
      <c r="X41" s="2">
        <v>105</v>
      </c>
      <c r="Y41" s="2">
        <v>0</v>
      </c>
      <c r="Z41" s="2">
        <v>0</v>
      </c>
      <c r="AA41" s="1">
        <f t="shared" si="23"/>
        <v>826</v>
      </c>
      <c r="AB41" s="13">
        <f t="shared" si="23"/>
        <v>1129</v>
      </c>
      <c r="AC41" s="14">
        <f>AA41+AB41</f>
        <v>1955</v>
      </c>
      <c r="AE41" s="3" t="s">
        <v>14</v>
      </c>
      <c r="AF41" s="2">
        <f t="shared" si="24"/>
        <v>6306.2469733656189</v>
      </c>
      <c r="AG41" s="2">
        <f t="shared" si="24"/>
        <v>6126.4181523500811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6000</v>
      </c>
      <c r="AN41" s="2" t="str">
        <f t="shared" si="24"/>
        <v>N.A.</v>
      </c>
      <c r="AO41" s="2" t="str">
        <f t="shared" si="24"/>
        <v>N.A.</v>
      </c>
      <c r="AP41" s="15">
        <f t="shared" si="24"/>
        <v>6306.2469733656189</v>
      </c>
      <c r="AQ41" s="16">
        <f t="shared" si="24"/>
        <v>3906.1116031886627</v>
      </c>
      <c r="AR41" s="14">
        <f t="shared" si="24"/>
        <v>4920.1841432225065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615047</v>
      </c>
      <c r="I42" s="2"/>
      <c r="J42" s="2"/>
      <c r="K42" s="2"/>
      <c r="L42" s="1">
        <f t="shared" si="22"/>
        <v>615047</v>
      </c>
      <c r="M42" s="13">
        <f t="shared" si="22"/>
        <v>0</v>
      </c>
      <c r="N42" s="14">
        <f>L42+M42</f>
        <v>615047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1044</v>
      </c>
      <c r="X42" s="2">
        <v>0</v>
      </c>
      <c r="Y42" s="2">
        <v>0</v>
      </c>
      <c r="Z42" s="2">
        <v>0</v>
      </c>
      <c r="AA42" s="1">
        <f t="shared" si="23"/>
        <v>1044</v>
      </c>
      <c r="AB42" s="13">
        <f t="shared" si="23"/>
        <v>0</v>
      </c>
      <c r="AC42" s="14">
        <f>AA42+AB42</f>
        <v>1044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589.12547892720306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589.12547892720306</v>
      </c>
      <c r="AQ42" s="16" t="str">
        <f t="shared" si="24"/>
        <v>N.A.</v>
      </c>
      <c r="AR42" s="14">
        <f t="shared" si="24"/>
        <v>589.12547892720306</v>
      </c>
    </row>
    <row r="43" spans="1:44" ht="15" customHeight="1" thickBot="1" x14ac:dyDescent="0.3">
      <c r="A43" s="4" t="s">
        <v>16</v>
      </c>
      <c r="B43" s="2">
        <v>5750760</v>
      </c>
      <c r="C43" s="2">
        <v>3780000</v>
      </c>
      <c r="D43" s="2">
        <v>1102500</v>
      </c>
      <c r="E43" s="2"/>
      <c r="F43" s="2">
        <v>0</v>
      </c>
      <c r="G43" s="2">
        <v>0</v>
      </c>
      <c r="H43" s="2">
        <v>2388962</v>
      </c>
      <c r="I43" s="2">
        <v>630000</v>
      </c>
      <c r="J43" s="2"/>
      <c r="K43" s="2"/>
      <c r="L43" s="1">
        <f t="shared" ref="L43" si="25">B43+D43+F43+H43+J43</f>
        <v>9242222</v>
      </c>
      <c r="M43" s="13">
        <f t="shared" ref="M43" si="26">C43+E43+G43+I43+K43</f>
        <v>4410000</v>
      </c>
      <c r="N43" s="22">
        <f>L43+M43</f>
        <v>13652222</v>
      </c>
      <c r="P43" s="4" t="s">
        <v>16</v>
      </c>
      <c r="Q43" s="2">
        <v>1233</v>
      </c>
      <c r="R43" s="2">
        <v>617</v>
      </c>
      <c r="S43" s="2">
        <v>105</v>
      </c>
      <c r="T43" s="2">
        <v>0</v>
      </c>
      <c r="U43" s="2">
        <v>209</v>
      </c>
      <c r="V43" s="2">
        <v>407</v>
      </c>
      <c r="W43" s="2">
        <v>3159</v>
      </c>
      <c r="X43" s="2">
        <v>105</v>
      </c>
      <c r="Y43" s="2">
        <v>0</v>
      </c>
      <c r="Z43" s="2">
        <v>0</v>
      </c>
      <c r="AA43" s="1">
        <f t="shared" ref="AA43" si="27">Q43+S43+U43+W43+Y43</f>
        <v>4706</v>
      </c>
      <c r="AB43" s="13">
        <f t="shared" ref="AB43" si="28">R43+T43+V43+X43+Z43</f>
        <v>1129</v>
      </c>
      <c r="AC43" s="22">
        <f>AA43+AB43</f>
        <v>5835</v>
      </c>
      <c r="AE43" s="4" t="s">
        <v>16</v>
      </c>
      <c r="AF43" s="2">
        <f t="shared" ref="AF43:AO43" si="29">IFERROR(B43/Q43, "N.A.")</f>
        <v>4664.0389294403894</v>
      </c>
      <c r="AG43" s="2">
        <f t="shared" si="29"/>
        <v>6126.4181523500811</v>
      </c>
      <c r="AH43" s="2">
        <f t="shared" si="29"/>
        <v>10500</v>
      </c>
      <c r="AI43" s="2" t="str">
        <f t="shared" si="29"/>
        <v>N.A.</v>
      </c>
      <c r="AJ43" s="2">
        <f t="shared" si="29"/>
        <v>0</v>
      </c>
      <c r="AK43" s="2">
        <f t="shared" si="29"/>
        <v>0</v>
      </c>
      <c r="AL43" s="2">
        <f t="shared" si="29"/>
        <v>756.23994935106043</v>
      </c>
      <c r="AM43" s="2">
        <f t="shared" si="29"/>
        <v>6000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1963.9230769230769</v>
      </c>
      <c r="AQ43" s="16">
        <f t="shared" ref="AQ43" si="31">IFERROR(M43/AB43, "N.A.")</f>
        <v>3906.1116031886627</v>
      </c>
      <c r="AR43" s="14">
        <f t="shared" ref="AR43" si="32">IFERROR(N43/AC43, "N.A.")</f>
        <v>2339.7124250214224</v>
      </c>
    </row>
    <row r="44" spans="1:44" ht="15" customHeight="1" thickBot="1" x14ac:dyDescent="0.3">
      <c r="A44" s="5" t="s">
        <v>0</v>
      </c>
      <c r="B44" s="28">
        <f>B43+C43</f>
        <v>9530760</v>
      </c>
      <c r="C44" s="30"/>
      <c r="D44" s="28">
        <f>D43+E43</f>
        <v>1102500</v>
      </c>
      <c r="E44" s="30"/>
      <c r="F44" s="28">
        <f>F43+G43</f>
        <v>0</v>
      </c>
      <c r="G44" s="30"/>
      <c r="H44" s="28">
        <f>H43+I43</f>
        <v>3018962</v>
      </c>
      <c r="I44" s="30"/>
      <c r="J44" s="28">
        <f>J43+K43</f>
        <v>0</v>
      </c>
      <c r="K44" s="30"/>
      <c r="L44" s="28">
        <f>L43+M43</f>
        <v>13652222</v>
      </c>
      <c r="M44" s="29"/>
      <c r="N44" s="23">
        <f>B44+D44+F44+H44+J44</f>
        <v>13652222</v>
      </c>
      <c r="P44" s="5" t="s">
        <v>0</v>
      </c>
      <c r="Q44" s="28">
        <f>Q43+R43</f>
        <v>1850</v>
      </c>
      <c r="R44" s="30"/>
      <c r="S44" s="28">
        <f>S43+T43</f>
        <v>105</v>
      </c>
      <c r="T44" s="30"/>
      <c r="U44" s="28">
        <f>U43+V43</f>
        <v>616</v>
      </c>
      <c r="V44" s="30"/>
      <c r="W44" s="28">
        <f>W43+X43</f>
        <v>3264</v>
      </c>
      <c r="X44" s="30"/>
      <c r="Y44" s="28">
        <f>Y43+Z43</f>
        <v>0</v>
      </c>
      <c r="Z44" s="30"/>
      <c r="AA44" s="28">
        <f>AA43+AB43</f>
        <v>5835</v>
      </c>
      <c r="AB44" s="29"/>
      <c r="AC44" s="23">
        <f>Q44+S44+U44+W44+Y44</f>
        <v>5835</v>
      </c>
      <c r="AE44" s="5" t="s">
        <v>0</v>
      </c>
      <c r="AF44" s="31">
        <f>IFERROR(B44/Q44,"N.A.")</f>
        <v>5151.762162162162</v>
      </c>
      <c r="AG44" s="32"/>
      <c r="AH44" s="31">
        <f>IFERROR(D44/S44,"N.A.")</f>
        <v>10500</v>
      </c>
      <c r="AI44" s="32"/>
      <c r="AJ44" s="31">
        <f>IFERROR(F44/U44,"N.A.")</f>
        <v>0</v>
      </c>
      <c r="AK44" s="32"/>
      <c r="AL44" s="31">
        <f>IFERROR(H44/W44,"N.A.")</f>
        <v>924.92708333333337</v>
      </c>
      <c r="AM44" s="32"/>
      <c r="AN44" s="31" t="str">
        <f>IFERROR(J44/Y44,"N.A.")</f>
        <v>N.A.</v>
      </c>
      <c r="AO44" s="32"/>
      <c r="AP44" s="31">
        <f>IFERROR(L44/AA44,"N.A.")</f>
        <v>2339.7124250214224</v>
      </c>
      <c r="AQ44" s="32"/>
      <c r="AR44" s="17">
        <f>IFERROR(N44/AC44, "N.A.")</f>
        <v>2339.7124250214224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50647950.000000007</v>
      </c>
      <c r="C15" s="2"/>
      <c r="D15" s="2">
        <v>21871520</v>
      </c>
      <c r="E15" s="2"/>
      <c r="F15" s="2">
        <v>46006410.000000007</v>
      </c>
      <c r="G15" s="2"/>
      <c r="H15" s="2">
        <v>178320079.99999997</v>
      </c>
      <c r="I15" s="2"/>
      <c r="J15" s="2">
        <v>0</v>
      </c>
      <c r="K15" s="2"/>
      <c r="L15" s="1">
        <f t="shared" ref="L15:M18" si="0">B15+D15+F15+H15+J15</f>
        <v>296845960</v>
      </c>
      <c r="M15" s="13">
        <f t="shared" si="0"/>
        <v>0</v>
      </c>
      <c r="N15" s="14">
        <f>L15+M15</f>
        <v>296845960</v>
      </c>
      <c r="P15" s="3" t="s">
        <v>12</v>
      </c>
      <c r="Q15" s="2">
        <v>6877</v>
      </c>
      <c r="R15" s="2">
        <v>0</v>
      </c>
      <c r="S15" s="2">
        <v>2717</v>
      </c>
      <c r="T15" s="2">
        <v>0</v>
      </c>
      <c r="U15" s="2">
        <v>4189</v>
      </c>
      <c r="V15" s="2">
        <v>0</v>
      </c>
      <c r="W15" s="2">
        <v>20477</v>
      </c>
      <c r="X15" s="2">
        <v>0</v>
      </c>
      <c r="Y15" s="2">
        <v>428</v>
      </c>
      <c r="Z15" s="2">
        <v>0</v>
      </c>
      <c r="AA15" s="1">
        <f t="shared" ref="AA15:AB18" si="1">Q15+S15+U15+W15+Y15</f>
        <v>34688</v>
      </c>
      <c r="AB15" s="13">
        <f t="shared" si="1"/>
        <v>0</v>
      </c>
      <c r="AC15" s="14">
        <f>AA15+AB15</f>
        <v>34688</v>
      </c>
      <c r="AE15" s="3" t="s">
        <v>12</v>
      </c>
      <c r="AF15" s="2">
        <f t="shared" ref="AF15:AR18" si="2">IFERROR(B15/Q15, "N.A.")</f>
        <v>7364.832048858515</v>
      </c>
      <c r="AG15" s="2" t="str">
        <f t="shared" si="2"/>
        <v>N.A.</v>
      </c>
      <c r="AH15" s="2">
        <f t="shared" si="2"/>
        <v>8049.8785425101214</v>
      </c>
      <c r="AI15" s="2" t="str">
        <f t="shared" si="2"/>
        <v>N.A.</v>
      </c>
      <c r="AJ15" s="2">
        <f t="shared" si="2"/>
        <v>10982.671281928862</v>
      </c>
      <c r="AK15" s="2" t="str">
        <f t="shared" si="2"/>
        <v>N.A.</v>
      </c>
      <c r="AL15" s="2">
        <f t="shared" si="2"/>
        <v>8708.3107877130424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8557.5980166051668</v>
      </c>
      <c r="AQ15" s="16" t="str">
        <f t="shared" si="2"/>
        <v>N.A.</v>
      </c>
      <c r="AR15" s="14">
        <f t="shared" si="2"/>
        <v>8557.5980166051668</v>
      </c>
    </row>
    <row r="16" spans="1:44" ht="15" customHeight="1" thickBot="1" x14ac:dyDescent="0.3">
      <c r="A16" s="3" t="s">
        <v>13</v>
      </c>
      <c r="B16" s="2">
        <v>23649950.000000004</v>
      </c>
      <c r="C16" s="2">
        <v>3055580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23649950.000000004</v>
      </c>
      <c r="M16" s="13">
        <f t="shared" si="0"/>
        <v>3055580</v>
      </c>
      <c r="N16" s="14">
        <f>L16+M16</f>
        <v>26705530.000000004</v>
      </c>
      <c r="P16" s="3" t="s">
        <v>13</v>
      </c>
      <c r="Q16" s="2">
        <v>3341</v>
      </c>
      <c r="R16" s="2">
        <v>187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3341</v>
      </c>
      <c r="AB16" s="13">
        <f t="shared" si="1"/>
        <v>187</v>
      </c>
      <c r="AC16" s="14">
        <f>AA16+AB16</f>
        <v>3528</v>
      </c>
      <c r="AE16" s="3" t="s">
        <v>13</v>
      </c>
      <c r="AF16" s="2">
        <f t="shared" si="2"/>
        <v>7078.7039808440595</v>
      </c>
      <c r="AG16" s="2">
        <f t="shared" si="2"/>
        <v>16340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7078.7039808440595</v>
      </c>
      <c r="AQ16" s="16">
        <f t="shared" si="2"/>
        <v>16340</v>
      </c>
      <c r="AR16" s="14">
        <f t="shared" si="2"/>
        <v>7569.5946712018149</v>
      </c>
    </row>
    <row r="17" spans="1:44" ht="15" customHeight="1" thickBot="1" x14ac:dyDescent="0.3">
      <c r="A17" s="3" t="s">
        <v>14</v>
      </c>
      <c r="B17" s="2">
        <v>248133072.00000003</v>
      </c>
      <c r="C17" s="2">
        <v>1067455191.9999999</v>
      </c>
      <c r="D17" s="2">
        <v>28466429.999999996</v>
      </c>
      <c r="E17" s="2">
        <v>15237799.999999998</v>
      </c>
      <c r="F17" s="2"/>
      <c r="G17" s="2">
        <v>147590750</v>
      </c>
      <c r="H17" s="2"/>
      <c r="I17" s="2">
        <v>56429999.999999993</v>
      </c>
      <c r="J17" s="2">
        <v>0</v>
      </c>
      <c r="K17" s="2"/>
      <c r="L17" s="1">
        <f t="shared" si="0"/>
        <v>276599502</v>
      </c>
      <c r="M17" s="13">
        <f t="shared" si="0"/>
        <v>1286713741.9999998</v>
      </c>
      <c r="N17" s="14">
        <f>L17+M17</f>
        <v>1563313243.9999998</v>
      </c>
      <c r="P17" s="3" t="s">
        <v>14</v>
      </c>
      <c r="Q17" s="2">
        <v>31732</v>
      </c>
      <c r="R17" s="2">
        <v>115009</v>
      </c>
      <c r="S17" s="2">
        <v>3314</v>
      </c>
      <c r="T17" s="2">
        <v>1463</v>
      </c>
      <c r="U17" s="2">
        <v>0</v>
      </c>
      <c r="V17" s="2">
        <v>7000</v>
      </c>
      <c r="W17" s="2">
        <v>0</v>
      </c>
      <c r="X17" s="2">
        <v>4224</v>
      </c>
      <c r="Y17" s="2">
        <v>394</v>
      </c>
      <c r="Z17" s="2">
        <v>0</v>
      </c>
      <c r="AA17" s="1">
        <f t="shared" si="1"/>
        <v>35440</v>
      </c>
      <c r="AB17" s="13">
        <f t="shared" si="1"/>
        <v>127696</v>
      </c>
      <c r="AC17" s="14">
        <f>AA17+AB17</f>
        <v>163136</v>
      </c>
      <c r="AE17" s="3" t="s">
        <v>14</v>
      </c>
      <c r="AF17" s="2">
        <f t="shared" si="2"/>
        <v>7819.6480524391791</v>
      </c>
      <c r="AG17" s="2">
        <f t="shared" si="2"/>
        <v>9281.4926831813154</v>
      </c>
      <c r="AH17" s="2">
        <f t="shared" si="2"/>
        <v>8589.7495473747731</v>
      </c>
      <c r="AI17" s="2">
        <f t="shared" si="2"/>
        <v>10415.447710184551</v>
      </c>
      <c r="AJ17" s="2" t="str">
        <f t="shared" si="2"/>
        <v>N.A.</v>
      </c>
      <c r="AK17" s="2">
        <f t="shared" si="2"/>
        <v>21084.392857142859</v>
      </c>
      <c r="AL17" s="2" t="str">
        <f t="shared" si="2"/>
        <v>N.A.</v>
      </c>
      <c r="AM17" s="2">
        <f t="shared" si="2"/>
        <v>13359.374999999998</v>
      </c>
      <c r="AN17" s="2">
        <f t="shared" si="2"/>
        <v>0</v>
      </c>
      <c r="AO17" s="2" t="str">
        <f t="shared" si="2"/>
        <v>N.A.</v>
      </c>
      <c r="AP17" s="15">
        <f t="shared" si="2"/>
        <v>7804.726354401806</v>
      </c>
      <c r="AQ17" s="16">
        <f t="shared" si="2"/>
        <v>10076.382517854903</v>
      </c>
      <c r="AR17" s="14">
        <f t="shared" si="2"/>
        <v>9582.8832630443303</v>
      </c>
    </row>
    <row r="18" spans="1:44" ht="15" customHeight="1" thickBot="1" x14ac:dyDescent="0.3">
      <c r="A18" s="3" t="s">
        <v>15</v>
      </c>
      <c r="B18" s="2">
        <v>4998000</v>
      </c>
      <c r="C18" s="2">
        <v>2053250</v>
      </c>
      <c r="D18" s="2"/>
      <c r="E18" s="2"/>
      <c r="F18" s="2"/>
      <c r="G18" s="2">
        <v>3870000</v>
      </c>
      <c r="H18" s="2"/>
      <c r="I18" s="2"/>
      <c r="J18" s="2"/>
      <c r="K18" s="2"/>
      <c r="L18" s="1">
        <f t="shared" si="0"/>
        <v>4998000</v>
      </c>
      <c r="M18" s="13">
        <f t="shared" si="0"/>
        <v>5923250</v>
      </c>
      <c r="N18" s="14">
        <f>L18+M18</f>
        <v>10921250</v>
      </c>
      <c r="P18" s="3" t="s">
        <v>15</v>
      </c>
      <c r="Q18" s="2">
        <v>714</v>
      </c>
      <c r="R18" s="2">
        <v>191</v>
      </c>
      <c r="S18" s="2">
        <v>0</v>
      </c>
      <c r="T18" s="2">
        <v>0</v>
      </c>
      <c r="U18" s="2">
        <v>0</v>
      </c>
      <c r="V18" s="2">
        <v>387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714</v>
      </c>
      <c r="AB18" s="13">
        <f t="shared" si="1"/>
        <v>578</v>
      </c>
      <c r="AC18" s="22">
        <f>AA18+AB18</f>
        <v>1292</v>
      </c>
      <c r="AE18" s="3" t="s">
        <v>15</v>
      </c>
      <c r="AF18" s="2">
        <f t="shared" si="2"/>
        <v>7000</v>
      </c>
      <c r="AG18" s="2">
        <f t="shared" si="2"/>
        <v>10750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10000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7000</v>
      </c>
      <c r="AQ18" s="16">
        <f t="shared" si="2"/>
        <v>10247.837370242214</v>
      </c>
      <c r="AR18" s="14">
        <f t="shared" si="2"/>
        <v>8452.9798761609909</v>
      </c>
    </row>
    <row r="19" spans="1:44" ht="15" customHeight="1" thickBot="1" x14ac:dyDescent="0.3">
      <c r="A19" s="4" t="s">
        <v>16</v>
      </c>
      <c r="B19" s="2">
        <v>327428971.99999988</v>
      </c>
      <c r="C19" s="2">
        <v>1072564022</v>
      </c>
      <c r="D19" s="2">
        <v>50337950</v>
      </c>
      <c r="E19" s="2">
        <v>15237799.999999998</v>
      </c>
      <c r="F19" s="2">
        <v>46006410.000000007</v>
      </c>
      <c r="G19" s="2">
        <v>151460750</v>
      </c>
      <c r="H19" s="2">
        <v>178320079.99999997</v>
      </c>
      <c r="I19" s="2">
        <v>56429999.999999993</v>
      </c>
      <c r="J19" s="2">
        <v>0</v>
      </c>
      <c r="K19" s="2"/>
      <c r="L19" s="1">
        <f t="shared" ref="L19" si="3">B19+D19+F19+H19+J19</f>
        <v>602093411.99999988</v>
      </c>
      <c r="M19" s="13">
        <f t="shared" ref="M19" si="4">C19+E19+G19+I19+K19</f>
        <v>1295692572</v>
      </c>
      <c r="N19" s="22">
        <f>L19+M19</f>
        <v>1897785984</v>
      </c>
      <c r="P19" s="4" t="s">
        <v>16</v>
      </c>
      <c r="Q19" s="2">
        <v>42664</v>
      </c>
      <c r="R19" s="2">
        <v>115387</v>
      </c>
      <c r="S19" s="2">
        <v>6031</v>
      </c>
      <c r="T19" s="2">
        <v>1463</v>
      </c>
      <c r="U19" s="2">
        <v>4189</v>
      </c>
      <c r="V19" s="2">
        <v>7387</v>
      </c>
      <c r="W19" s="2">
        <v>20477</v>
      </c>
      <c r="X19" s="2">
        <v>4224</v>
      </c>
      <c r="Y19" s="2">
        <v>822</v>
      </c>
      <c r="Z19" s="2">
        <v>0</v>
      </c>
      <c r="AA19" s="1">
        <f t="shared" ref="AA19" si="5">Q19+S19+U19+W19+Y19</f>
        <v>74183</v>
      </c>
      <c r="AB19" s="13">
        <f t="shared" ref="AB19" si="6">R19+T19+V19+X19+Z19</f>
        <v>128461</v>
      </c>
      <c r="AC19" s="14">
        <f>AA19+AB19</f>
        <v>202644</v>
      </c>
      <c r="AE19" s="4" t="s">
        <v>16</v>
      </c>
      <c r="AF19" s="2">
        <f t="shared" ref="AF19:AO19" si="7">IFERROR(B19/Q19, "N.A.")</f>
        <v>7674.5961935120913</v>
      </c>
      <c r="AG19" s="2">
        <f t="shared" si="7"/>
        <v>9295.3627531697675</v>
      </c>
      <c r="AH19" s="2">
        <f t="shared" si="7"/>
        <v>8346.5345713811967</v>
      </c>
      <c r="AI19" s="2">
        <f t="shared" si="7"/>
        <v>10415.447710184551</v>
      </c>
      <c r="AJ19" s="2">
        <f t="shared" si="7"/>
        <v>10982.671281928862</v>
      </c>
      <c r="AK19" s="2">
        <f t="shared" si="7"/>
        <v>20503.688912955193</v>
      </c>
      <c r="AL19" s="2">
        <f t="shared" si="7"/>
        <v>8708.3107877130424</v>
      </c>
      <c r="AM19" s="2">
        <f t="shared" si="7"/>
        <v>13359.374999999998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8116.3260046102187</v>
      </c>
      <c r="AQ19" s="16">
        <f t="shared" ref="AQ19" si="9">IFERROR(M19/AB19, "N.A.")</f>
        <v>10086.271880181534</v>
      </c>
      <c r="AR19" s="14">
        <f t="shared" ref="AR19" si="10">IFERROR(N19/AC19, "N.A.")</f>
        <v>9365.1229940190678</v>
      </c>
    </row>
    <row r="20" spans="1:44" ht="15" customHeight="1" thickBot="1" x14ac:dyDescent="0.3">
      <c r="A20" s="5" t="s">
        <v>0</v>
      </c>
      <c r="B20" s="28">
        <f>B19+C19</f>
        <v>1399992994</v>
      </c>
      <c r="C20" s="30"/>
      <c r="D20" s="28">
        <f>D19+E19</f>
        <v>65575750</v>
      </c>
      <c r="E20" s="30"/>
      <c r="F20" s="28">
        <f>F19+G19</f>
        <v>197467160</v>
      </c>
      <c r="G20" s="30"/>
      <c r="H20" s="28">
        <f>H19+I19</f>
        <v>234750079.99999997</v>
      </c>
      <c r="I20" s="30"/>
      <c r="J20" s="28">
        <f>J19+K19</f>
        <v>0</v>
      </c>
      <c r="K20" s="30"/>
      <c r="L20" s="28">
        <f>L19+M19</f>
        <v>1897785984</v>
      </c>
      <c r="M20" s="29"/>
      <c r="N20" s="23">
        <f>B20+D20+F20+H20+J20</f>
        <v>1897785984</v>
      </c>
      <c r="P20" s="5" t="s">
        <v>0</v>
      </c>
      <c r="Q20" s="28">
        <f>Q19+R19</f>
        <v>158051</v>
      </c>
      <c r="R20" s="30"/>
      <c r="S20" s="28">
        <f>S19+T19</f>
        <v>7494</v>
      </c>
      <c r="T20" s="30"/>
      <c r="U20" s="28">
        <f>U19+V19</f>
        <v>11576</v>
      </c>
      <c r="V20" s="30"/>
      <c r="W20" s="28">
        <f>W19+X19</f>
        <v>24701</v>
      </c>
      <c r="X20" s="30"/>
      <c r="Y20" s="28">
        <f>Y19+Z19</f>
        <v>822</v>
      </c>
      <c r="Z20" s="30"/>
      <c r="AA20" s="28">
        <f>AA19+AB19</f>
        <v>202644</v>
      </c>
      <c r="AB20" s="30"/>
      <c r="AC20" s="24">
        <f>Q20+S20+U20+W20+Y20</f>
        <v>202644</v>
      </c>
      <c r="AE20" s="5" t="s">
        <v>0</v>
      </c>
      <c r="AF20" s="31">
        <f>IFERROR(B20/Q20,"N.A.")</f>
        <v>8857.8559705411553</v>
      </c>
      <c r="AG20" s="32"/>
      <c r="AH20" s="31">
        <f>IFERROR(D20/S20,"N.A.")</f>
        <v>8750.433680277556</v>
      </c>
      <c r="AI20" s="32"/>
      <c r="AJ20" s="31">
        <f>IFERROR(F20/U20,"N.A.")</f>
        <v>17058.324118866622</v>
      </c>
      <c r="AK20" s="32"/>
      <c r="AL20" s="31">
        <f>IFERROR(H20/W20,"N.A.")</f>
        <v>9503.6670580138452</v>
      </c>
      <c r="AM20" s="32"/>
      <c r="AN20" s="31">
        <f>IFERROR(J20/Y20,"N.A.")</f>
        <v>0</v>
      </c>
      <c r="AO20" s="32"/>
      <c r="AP20" s="31">
        <f>IFERROR(L20/AA20,"N.A.")</f>
        <v>9365.1229940190678</v>
      </c>
      <c r="AQ20" s="32"/>
      <c r="AR20" s="17">
        <f>IFERROR(N20/AC20, "N.A.")</f>
        <v>9365.1229940190678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36023770</v>
      </c>
      <c r="C27" s="2"/>
      <c r="D27" s="2">
        <v>14988510</v>
      </c>
      <c r="E27" s="2"/>
      <c r="F27" s="2">
        <v>39504810</v>
      </c>
      <c r="G27" s="2"/>
      <c r="H27" s="2">
        <v>128857649.99999999</v>
      </c>
      <c r="I27" s="2"/>
      <c r="J27" s="2"/>
      <c r="K27" s="2"/>
      <c r="L27" s="1">
        <f t="shared" ref="L27:M30" si="11">B27+D27+F27+H27+J27</f>
        <v>219374740</v>
      </c>
      <c r="M27" s="13">
        <f t="shared" si="11"/>
        <v>0</v>
      </c>
      <c r="N27" s="14">
        <f>L27+M27</f>
        <v>219374740</v>
      </c>
      <c r="P27" s="3" t="s">
        <v>12</v>
      </c>
      <c r="Q27" s="2">
        <v>4509</v>
      </c>
      <c r="R27" s="2">
        <v>0</v>
      </c>
      <c r="S27" s="2">
        <v>1739</v>
      </c>
      <c r="T27" s="2">
        <v>0</v>
      </c>
      <c r="U27" s="2">
        <v>3811</v>
      </c>
      <c r="V27" s="2">
        <v>0</v>
      </c>
      <c r="W27" s="2">
        <v>10649</v>
      </c>
      <c r="X27" s="2">
        <v>0</v>
      </c>
      <c r="Y27" s="2">
        <v>0</v>
      </c>
      <c r="Z27" s="2">
        <v>0</v>
      </c>
      <c r="AA27" s="1">
        <f t="shared" ref="AA27:AB30" si="12">Q27+S27+U27+W27+Y27</f>
        <v>20708</v>
      </c>
      <c r="AB27" s="13">
        <f t="shared" si="12"/>
        <v>0</v>
      </c>
      <c r="AC27" s="14">
        <f>AA27+AB27</f>
        <v>20708</v>
      </c>
      <c r="AE27" s="3" t="s">
        <v>12</v>
      </c>
      <c r="AF27" s="2">
        <f t="shared" ref="AF27:AR30" si="13">IFERROR(B27/Q27, "N.A.")</f>
        <v>7989.3036149922382</v>
      </c>
      <c r="AG27" s="2" t="str">
        <f t="shared" si="13"/>
        <v>N.A.</v>
      </c>
      <c r="AH27" s="2">
        <f t="shared" si="13"/>
        <v>8619.0396779758485</v>
      </c>
      <c r="AI27" s="2" t="str">
        <f t="shared" si="13"/>
        <v>N.A.</v>
      </c>
      <c r="AJ27" s="2">
        <f t="shared" si="13"/>
        <v>10365.99580162687</v>
      </c>
      <c r="AK27" s="2" t="str">
        <f t="shared" si="13"/>
        <v>N.A.</v>
      </c>
      <c r="AL27" s="2">
        <f t="shared" si="13"/>
        <v>12100.446051272418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10593.719335522503</v>
      </c>
      <c r="AQ27" s="16" t="str">
        <f t="shared" si="13"/>
        <v>N.A.</v>
      </c>
      <c r="AR27" s="14">
        <f t="shared" si="13"/>
        <v>10593.719335522503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136589101.99999997</v>
      </c>
      <c r="C29" s="2">
        <v>603154424</v>
      </c>
      <c r="D29" s="2">
        <v>24726290</v>
      </c>
      <c r="E29" s="2">
        <v>7170000</v>
      </c>
      <c r="F29" s="2"/>
      <c r="G29" s="2">
        <v>103340549.99999999</v>
      </c>
      <c r="H29" s="2"/>
      <c r="I29" s="2">
        <v>49233800</v>
      </c>
      <c r="J29" s="2"/>
      <c r="K29" s="2"/>
      <c r="L29" s="1">
        <f t="shared" si="11"/>
        <v>161315391.99999997</v>
      </c>
      <c r="M29" s="13">
        <f t="shared" si="11"/>
        <v>762898774</v>
      </c>
      <c r="N29" s="14">
        <f>L29+M29</f>
        <v>924214166</v>
      </c>
      <c r="P29" s="3" t="s">
        <v>14</v>
      </c>
      <c r="Q29" s="2">
        <v>15954</v>
      </c>
      <c r="R29" s="2">
        <v>62294</v>
      </c>
      <c r="S29" s="2">
        <v>2370</v>
      </c>
      <c r="T29" s="2">
        <v>532</v>
      </c>
      <c r="U29" s="2">
        <v>0</v>
      </c>
      <c r="V29" s="2">
        <v>5400</v>
      </c>
      <c r="W29" s="2">
        <v>0</v>
      </c>
      <c r="X29" s="2">
        <v>2768</v>
      </c>
      <c r="Y29" s="2">
        <v>0</v>
      </c>
      <c r="Z29" s="2">
        <v>0</v>
      </c>
      <c r="AA29" s="1">
        <f t="shared" si="12"/>
        <v>18324</v>
      </c>
      <c r="AB29" s="13">
        <f t="shared" si="12"/>
        <v>70994</v>
      </c>
      <c r="AC29" s="14">
        <f>AA29+AB29</f>
        <v>89318</v>
      </c>
      <c r="AE29" s="3" t="s">
        <v>14</v>
      </c>
      <c r="AF29" s="2">
        <f t="shared" si="13"/>
        <v>8561.4329948602208</v>
      </c>
      <c r="AG29" s="2">
        <f t="shared" si="13"/>
        <v>9682.3839214049513</v>
      </c>
      <c r="AH29" s="2">
        <f t="shared" si="13"/>
        <v>10433.033755274262</v>
      </c>
      <c r="AI29" s="2">
        <f t="shared" si="13"/>
        <v>13477.443609022557</v>
      </c>
      <c r="AJ29" s="2" t="str">
        <f t="shared" si="13"/>
        <v>N.A.</v>
      </c>
      <c r="AK29" s="2">
        <f t="shared" si="13"/>
        <v>19137.138888888887</v>
      </c>
      <c r="AL29" s="2" t="str">
        <f t="shared" si="13"/>
        <v>N.A.</v>
      </c>
      <c r="AM29" s="2">
        <f t="shared" si="13"/>
        <v>17786.7774566474</v>
      </c>
      <c r="AN29" s="2" t="str">
        <f t="shared" si="13"/>
        <v>N.A.</v>
      </c>
      <c r="AO29" s="2" t="str">
        <f t="shared" si="13"/>
        <v>N.A.</v>
      </c>
      <c r="AP29" s="15">
        <f t="shared" si="13"/>
        <v>8803.503165247761</v>
      </c>
      <c r="AQ29" s="16">
        <f t="shared" si="13"/>
        <v>10745.961264332198</v>
      </c>
      <c r="AR29" s="14">
        <f t="shared" si="13"/>
        <v>10347.457018742023</v>
      </c>
    </row>
    <row r="30" spans="1:44" ht="15" customHeight="1" thickBot="1" x14ac:dyDescent="0.3">
      <c r="A30" s="3" t="s">
        <v>15</v>
      </c>
      <c r="B30" s="2">
        <v>4998000</v>
      </c>
      <c r="C30" s="2"/>
      <c r="D30" s="2"/>
      <c r="E30" s="2"/>
      <c r="F30" s="2"/>
      <c r="G30" s="2">
        <v>3870000</v>
      </c>
      <c r="H30" s="2"/>
      <c r="I30" s="2"/>
      <c r="J30" s="2"/>
      <c r="K30" s="2"/>
      <c r="L30" s="1">
        <f t="shared" si="11"/>
        <v>4998000</v>
      </c>
      <c r="M30" s="13">
        <f t="shared" si="11"/>
        <v>3870000</v>
      </c>
      <c r="N30" s="14">
        <f>L30+M30</f>
        <v>8868000</v>
      </c>
      <c r="P30" s="3" t="s">
        <v>15</v>
      </c>
      <c r="Q30" s="2">
        <v>714</v>
      </c>
      <c r="R30" s="2">
        <v>0</v>
      </c>
      <c r="S30" s="2">
        <v>0</v>
      </c>
      <c r="T30" s="2">
        <v>0</v>
      </c>
      <c r="U30" s="2">
        <v>0</v>
      </c>
      <c r="V30" s="2">
        <v>387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714</v>
      </c>
      <c r="AB30" s="13">
        <f t="shared" si="12"/>
        <v>387</v>
      </c>
      <c r="AC30" s="22">
        <f>AA30+AB30</f>
        <v>1101</v>
      </c>
      <c r="AE30" s="3" t="s">
        <v>15</v>
      </c>
      <c r="AF30" s="2">
        <f t="shared" si="13"/>
        <v>7000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10000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7000</v>
      </c>
      <c r="AQ30" s="16">
        <f t="shared" si="13"/>
        <v>10000</v>
      </c>
      <c r="AR30" s="14">
        <f t="shared" si="13"/>
        <v>8054.4959128065393</v>
      </c>
    </row>
    <row r="31" spans="1:44" ht="15" customHeight="1" thickBot="1" x14ac:dyDescent="0.3">
      <c r="A31" s="4" t="s">
        <v>16</v>
      </c>
      <c r="B31" s="2">
        <v>177610872.00000003</v>
      </c>
      <c r="C31" s="2">
        <v>603154424</v>
      </c>
      <c r="D31" s="2">
        <v>39714800</v>
      </c>
      <c r="E31" s="2">
        <v>7170000</v>
      </c>
      <c r="F31" s="2">
        <v>39504810</v>
      </c>
      <c r="G31" s="2">
        <v>107210550</v>
      </c>
      <c r="H31" s="2">
        <v>128857649.99999999</v>
      </c>
      <c r="I31" s="2">
        <v>49233800</v>
      </c>
      <c r="J31" s="2"/>
      <c r="K31" s="2"/>
      <c r="L31" s="1">
        <f t="shared" ref="L31" si="14">B31+D31+F31+H31+J31</f>
        <v>385688132</v>
      </c>
      <c r="M31" s="13">
        <f t="shared" ref="M31" si="15">C31+E31+G31+I31+K31</f>
        <v>766768774</v>
      </c>
      <c r="N31" s="22">
        <f>L31+M31</f>
        <v>1152456906</v>
      </c>
      <c r="P31" s="4" t="s">
        <v>16</v>
      </c>
      <c r="Q31" s="2">
        <v>21177</v>
      </c>
      <c r="R31" s="2">
        <v>62294</v>
      </c>
      <c r="S31" s="2">
        <v>4109</v>
      </c>
      <c r="T31" s="2">
        <v>532</v>
      </c>
      <c r="U31" s="2">
        <v>3811</v>
      </c>
      <c r="V31" s="2">
        <v>5787</v>
      </c>
      <c r="W31" s="2">
        <v>10649</v>
      </c>
      <c r="X31" s="2">
        <v>2768</v>
      </c>
      <c r="Y31" s="2">
        <v>0</v>
      </c>
      <c r="Z31" s="2">
        <v>0</v>
      </c>
      <c r="AA31" s="1">
        <f t="shared" ref="AA31" si="16">Q31+S31+U31+W31+Y31</f>
        <v>39746</v>
      </c>
      <c r="AB31" s="13">
        <f t="shared" ref="AB31" si="17">R31+T31+V31+X31+Z31</f>
        <v>71381</v>
      </c>
      <c r="AC31" s="14">
        <f>AA31+AB31</f>
        <v>111127</v>
      </c>
      <c r="AE31" s="4" t="s">
        <v>16</v>
      </c>
      <c r="AF31" s="2">
        <f t="shared" ref="AF31:AO31" si="18">IFERROR(B31/Q31, "N.A.")</f>
        <v>8386.9703924068581</v>
      </c>
      <c r="AG31" s="2">
        <f t="shared" si="18"/>
        <v>9682.3839214049513</v>
      </c>
      <c r="AH31" s="2">
        <f t="shared" si="18"/>
        <v>9665.3200292041856</v>
      </c>
      <c r="AI31" s="2">
        <f t="shared" si="18"/>
        <v>13477.443609022557</v>
      </c>
      <c r="AJ31" s="2">
        <f t="shared" si="18"/>
        <v>10365.99580162687</v>
      </c>
      <c r="AK31" s="2">
        <f t="shared" si="18"/>
        <v>18526.101607050285</v>
      </c>
      <c r="AL31" s="2">
        <f t="shared" si="18"/>
        <v>12100.446051272418</v>
      </c>
      <c r="AM31" s="2">
        <f t="shared" si="18"/>
        <v>17786.7774566474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9703.8225733407144</v>
      </c>
      <c r="AQ31" s="16">
        <f t="shared" ref="AQ31" si="20">IFERROR(M31/AB31, "N.A.")</f>
        <v>10741.916952690492</v>
      </c>
      <c r="AR31" s="14">
        <f t="shared" ref="AR31" si="21">IFERROR(N31/AC31, "N.A.")</f>
        <v>10370.629154030974</v>
      </c>
    </row>
    <row r="32" spans="1:44" ht="15" customHeight="1" thickBot="1" x14ac:dyDescent="0.3">
      <c r="A32" s="5" t="s">
        <v>0</v>
      </c>
      <c r="B32" s="28">
        <f>B31+C31</f>
        <v>780765296</v>
      </c>
      <c r="C32" s="30"/>
      <c r="D32" s="28">
        <f>D31+E31</f>
        <v>46884800</v>
      </c>
      <c r="E32" s="30"/>
      <c r="F32" s="28">
        <f>F31+G31</f>
        <v>146715360</v>
      </c>
      <c r="G32" s="30"/>
      <c r="H32" s="28">
        <f>H31+I31</f>
        <v>178091450</v>
      </c>
      <c r="I32" s="30"/>
      <c r="J32" s="28">
        <f>J31+K31</f>
        <v>0</v>
      </c>
      <c r="K32" s="30"/>
      <c r="L32" s="28">
        <f>L31+M31</f>
        <v>1152456906</v>
      </c>
      <c r="M32" s="29"/>
      <c r="N32" s="23">
        <f>B32+D32+F32+H32+J32</f>
        <v>1152456906</v>
      </c>
      <c r="P32" s="5" t="s">
        <v>0</v>
      </c>
      <c r="Q32" s="28">
        <f>Q31+R31</f>
        <v>83471</v>
      </c>
      <c r="R32" s="30"/>
      <c r="S32" s="28">
        <f>S31+T31</f>
        <v>4641</v>
      </c>
      <c r="T32" s="30"/>
      <c r="U32" s="28">
        <f>U31+V31</f>
        <v>9598</v>
      </c>
      <c r="V32" s="30"/>
      <c r="W32" s="28">
        <f>W31+X31</f>
        <v>13417</v>
      </c>
      <c r="X32" s="30"/>
      <c r="Y32" s="28">
        <f>Y31+Z31</f>
        <v>0</v>
      </c>
      <c r="Z32" s="30"/>
      <c r="AA32" s="28">
        <f>AA31+AB31</f>
        <v>111127</v>
      </c>
      <c r="AB32" s="30"/>
      <c r="AC32" s="24">
        <f>Q32+S32+U32+W32+Y32</f>
        <v>111127</v>
      </c>
      <c r="AE32" s="5" t="s">
        <v>0</v>
      </c>
      <c r="AF32" s="31">
        <f>IFERROR(B32/Q32,"N.A.")</f>
        <v>9353.7311880772959</v>
      </c>
      <c r="AG32" s="32"/>
      <c r="AH32" s="31">
        <f>IFERROR(D32/S32,"N.A.")</f>
        <v>10102.305537599656</v>
      </c>
      <c r="AI32" s="32"/>
      <c r="AJ32" s="31">
        <f>IFERROR(F32/U32,"N.A.")</f>
        <v>15286.034590539695</v>
      </c>
      <c r="AK32" s="32"/>
      <c r="AL32" s="31">
        <f>IFERROR(H32/W32,"N.A.")</f>
        <v>13273.567116344935</v>
      </c>
      <c r="AM32" s="32"/>
      <c r="AN32" s="31" t="str">
        <f>IFERROR(J32/Y32,"N.A.")</f>
        <v>N.A.</v>
      </c>
      <c r="AO32" s="32"/>
      <c r="AP32" s="31">
        <f>IFERROR(L32/AA32,"N.A.")</f>
        <v>10370.629154030974</v>
      </c>
      <c r="AQ32" s="32"/>
      <c r="AR32" s="17">
        <f>IFERROR(N32/AC32, "N.A.")</f>
        <v>10370.629154030974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14624180</v>
      </c>
      <c r="C39" s="2"/>
      <c r="D39" s="2">
        <v>6883010</v>
      </c>
      <c r="E39" s="2"/>
      <c r="F39" s="2">
        <v>6501600</v>
      </c>
      <c r="G39" s="2"/>
      <c r="H39" s="2">
        <v>49462430.000000007</v>
      </c>
      <c r="I39" s="2"/>
      <c r="J39" s="2">
        <v>0</v>
      </c>
      <c r="K39" s="2"/>
      <c r="L39" s="1">
        <f t="shared" ref="L39:M42" si="22">B39+D39+F39+H39+J39</f>
        <v>77471220</v>
      </c>
      <c r="M39" s="13">
        <f t="shared" si="22"/>
        <v>0</v>
      </c>
      <c r="N39" s="14">
        <f>L39+M39</f>
        <v>77471220</v>
      </c>
      <c r="P39" s="3" t="s">
        <v>12</v>
      </c>
      <c r="Q39" s="2">
        <v>2368</v>
      </c>
      <c r="R39" s="2">
        <v>0</v>
      </c>
      <c r="S39" s="2">
        <v>978</v>
      </c>
      <c r="T39" s="2">
        <v>0</v>
      </c>
      <c r="U39" s="2">
        <v>378</v>
      </c>
      <c r="V39" s="2">
        <v>0</v>
      </c>
      <c r="W39" s="2">
        <v>9828</v>
      </c>
      <c r="X39" s="2">
        <v>0</v>
      </c>
      <c r="Y39" s="2">
        <v>428</v>
      </c>
      <c r="Z39" s="2">
        <v>0</v>
      </c>
      <c r="AA39" s="1">
        <f t="shared" ref="AA39:AB42" si="23">Q39+S39+U39+W39+Y39</f>
        <v>13980</v>
      </c>
      <c r="AB39" s="13">
        <f t="shared" si="23"/>
        <v>0</v>
      </c>
      <c r="AC39" s="14">
        <f>AA39+AB39</f>
        <v>13980</v>
      </c>
      <c r="AE39" s="3" t="s">
        <v>12</v>
      </c>
      <c r="AF39" s="2">
        <f t="shared" ref="AF39:AR42" si="24">IFERROR(B39/Q39, "N.A.")</f>
        <v>6175.7516891891892</v>
      </c>
      <c r="AG39" s="2" t="str">
        <f t="shared" si="24"/>
        <v>N.A.</v>
      </c>
      <c r="AH39" s="2">
        <f t="shared" si="24"/>
        <v>7037.8425357873211</v>
      </c>
      <c r="AI39" s="2" t="str">
        <f t="shared" si="24"/>
        <v>N.A.</v>
      </c>
      <c r="AJ39" s="2">
        <f t="shared" si="24"/>
        <v>17200</v>
      </c>
      <c r="AK39" s="2" t="str">
        <f t="shared" si="24"/>
        <v>N.A.</v>
      </c>
      <c r="AL39" s="2">
        <f t="shared" si="24"/>
        <v>5032.8072853072863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5541.5751072961375</v>
      </c>
      <c r="AQ39" s="16" t="str">
        <f t="shared" si="24"/>
        <v>N.A.</v>
      </c>
      <c r="AR39" s="14">
        <f t="shared" si="24"/>
        <v>5541.5751072961375</v>
      </c>
    </row>
    <row r="40" spans="1:44" ht="15" customHeight="1" thickBot="1" x14ac:dyDescent="0.3">
      <c r="A40" s="3" t="s">
        <v>13</v>
      </c>
      <c r="B40" s="2">
        <v>23649950.000000004</v>
      </c>
      <c r="C40" s="2">
        <v>3055580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23649950.000000004</v>
      </c>
      <c r="M40" s="13">
        <f t="shared" si="22"/>
        <v>3055580</v>
      </c>
      <c r="N40" s="14">
        <f>L40+M40</f>
        <v>26705530.000000004</v>
      </c>
      <c r="P40" s="3" t="s">
        <v>13</v>
      </c>
      <c r="Q40" s="2">
        <v>3341</v>
      </c>
      <c r="R40" s="2">
        <v>187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3341</v>
      </c>
      <c r="AB40" s="13">
        <f t="shared" si="23"/>
        <v>187</v>
      </c>
      <c r="AC40" s="14">
        <f>AA40+AB40</f>
        <v>3528</v>
      </c>
      <c r="AE40" s="3" t="s">
        <v>13</v>
      </c>
      <c r="AF40" s="2">
        <f t="shared" si="24"/>
        <v>7078.7039808440595</v>
      </c>
      <c r="AG40" s="2">
        <f t="shared" si="24"/>
        <v>16340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7078.7039808440595</v>
      </c>
      <c r="AQ40" s="16">
        <f t="shared" si="24"/>
        <v>16340</v>
      </c>
      <c r="AR40" s="14">
        <f t="shared" si="24"/>
        <v>7569.5946712018149</v>
      </c>
    </row>
    <row r="41" spans="1:44" ht="15" customHeight="1" thickBot="1" x14ac:dyDescent="0.3">
      <c r="A41" s="3" t="s">
        <v>14</v>
      </c>
      <c r="B41" s="2">
        <v>111543969.99999996</v>
      </c>
      <c r="C41" s="2">
        <v>464300768.00000006</v>
      </c>
      <c r="D41" s="2">
        <v>3740140</v>
      </c>
      <c r="E41" s="2">
        <v>8067800</v>
      </c>
      <c r="F41" s="2"/>
      <c r="G41" s="2">
        <v>44250200</v>
      </c>
      <c r="H41" s="2"/>
      <c r="I41" s="2">
        <v>7196200</v>
      </c>
      <c r="J41" s="2">
        <v>0</v>
      </c>
      <c r="K41" s="2"/>
      <c r="L41" s="1">
        <f t="shared" si="22"/>
        <v>115284109.99999996</v>
      </c>
      <c r="M41" s="13">
        <f t="shared" si="22"/>
        <v>523814968.00000006</v>
      </c>
      <c r="N41" s="14">
        <f>L41+M41</f>
        <v>639099078</v>
      </c>
      <c r="P41" s="3" t="s">
        <v>14</v>
      </c>
      <c r="Q41" s="2">
        <v>15778</v>
      </c>
      <c r="R41" s="2">
        <v>52715</v>
      </c>
      <c r="S41" s="2">
        <v>944</v>
      </c>
      <c r="T41" s="2">
        <v>931</v>
      </c>
      <c r="U41" s="2">
        <v>0</v>
      </c>
      <c r="V41" s="2">
        <v>1600</v>
      </c>
      <c r="W41" s="2">
        <v>0</v>
      </c>
      <c r="X41" s="2">
        <v>1456</v>
      </c>
      <c r="Y41" s="2">
        <v>394</v>
      </c>
      <c r="Z41" s="2">
        <v>0</v>
      </c>
      <c r="AA41" s="1">
        <f t="shared" si="23"/>
        <v>17116</v>
      </c>
      <c r="AB41" s="13">
        <f t="shared" si="23"/>
        <v>56702</v>
      </c>
      <c r="AC41" s="14">
        <f>AA41+AB41</f>
        <v>73818</v>
      </c>
      <c r="AE41" s="3" t="s">
        <v>14</v>
      </c>
      <c r="AF41" s="2">
        <f t="shared" si="24"/>
        <v>7069.5886677652397</v>
      </c>
      <c r="AG41" s="2">
        <f t="shared" si="24"/>
        <v>8807.7543014322309</v>
      </c>
      <c r="AH41" s="2">
        <f t="shared" si="24"/>
        <v>3962.0127118644068</v>
      </c>
      <c r="AI41" s="2">
        <f t="shared" si="24"/>
        <v>8665.7357679914076</v>
      </c>
      <c r="AJ41" s="2" t="str">
        <f t="shared" si="24"/>
        <v>N.A.</v>
      </c>
      <c r="AK41" s="2">
        <f t="shared" si="24"/>
        <v>27656.375</v>
      </c>
      <c r="AL41" s="2" t="str">
        <f t="shared" si="24"/>
        <v>N.A.</v>
      </c>
      <c r="AM41" s="2">
        <f t="shared" si="24"/>
        <v>4942.4450549450548</v>
      </c>
      <c r="AN41" s="2">
        <f t="shared" si="24"/>
        <v>0</v>
      </c>
      <c r="AO41" s="2" t="str">
        <f t="shared" si="24"/>
        <v>N.A.</v>
      </c>
      <c r="AP41" s="15">
        <f t="shared" si="24"/>
        <v>6735.4586351951366</v>
      </c>
      <c r="AQ41" s="16">
        <f t="shared" si="24"/>
        <v>9238.0333674297217</v>
      </c>
      <c r="AR41" s="14">
        <f t="shared" si="24"/>
        <v>8657.7674550922547</v>
      </c>
    </row>
    <row r="42" spans="1:44" ht="15" customHeight="1" thickBot="1" x14ac:dyDescent="0.3">
      <c r="A42" s="3" t="s">
        <v>15</v>
      </c>
      <c r="B42" s="2"/>
      <c r="C42" s="2">
        <v>2053250</v>
      </c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2053250</v>
      </c>
      <c r="N42" s="14">
        <f>L42+M42</f>
        <v>2053250</v>
      </c>
      <c r="P42" s="3" t="s">
        <v>15</v>
      </c>
      <c r="Q42" s="2">
        <v>0</v>
      </c>
      <c r="R42" s="2">
        <v>191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191</v>
      </c>
      <c r="AC42" s="14">
        <f>AA42+AB42</f>
        <v>191</v>
      </c>
      <c r="AE42" s="3" t="s">
        <v>15</v>
      </c>
      <c r="AF42" s="2" t="str">
        <f t="shared" si="24"/>
        <v>N.A.</v>
      </c>
      <c r="AG42" s="2">
        <f t="shared" si="24"/>
        <v>10750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10750</v>
      </c>
      <c r="AR42" s="14">
        <f t="shared" si="24"/>
        <v>10750</v>
      </c>
    </row>
    <row r="43" spans="1:44" ht="15" customHeight="1" thickBot="1" x14ac:dyDescent="0.3">
      <c r="A43" s="4" t="s">
        <v>16</v>
      </c>
      <c r="B43" s="2">
        <v>149818099.99999997</v>
      </c>
      <c r="C43" s="2">
        <v>469409597.99999988</v>
      </c>
      <c r="D43" s="2">
        <v>10623150</v>
      </c>
      <c r="E43" s="2">
        <v>8067800</v>
      </c>
      <c r="F43" s="2">
        <v>6501600</v>
      </c>
      <c r="G43" s="2">
        <v>44250200</v>
      </c>
      <c r="H43" s="2">
        <v>49462430.000000007</v>
      </c>
      <c r="I43" s="2">
        <v>7196200</v>
      </c>
      <c r="J43" s="2">
        <v>0</v>
      </c>
      <c r="K43" s="2"/>
      <c r="L43" s="1">
        <f t="shared" ref="L43" si="25">B43+D43+F43+H43+J43</f>
        <v>216405279.99999997</v>
      </c>
      <c r="M43" s="13">
        <f t="shared" ref="M43" si="26">C43+E43+G43+I43+K43</f>
        <v>528923797.99999988</v>
      </c>
      <c r="N43" s="22">
        <f>L43+M43</f>
        <v>745329077.99999988</v>
      </c>
      <c r="P43" s="4" t="s">
        <v>16</v>
      </c>
      <c r="Q43" s="2">
        <v>21487</v>
      </c>
      <c r="R43" s="2">
        <v>53093</v>
      </c>
      <c r="S43" s="2">
        <v>1922</v>
      </c>
      <c r="T43" s="2">
        <v>931</v>
      </c>
      <c r="U43" s="2">
        <v>378</v>
      </c>
      <c r="V43" s="2">
        <v>1600</v>
      </c>
      <c r="W43" s="2">
        <v>9828</v>
      </c>
      <c r="X43" s="2">
        <v>1456</v>
      </c>
      <c r="Y43" s="2">
        <v>822</v>
      </c>
      <c r="Z43" s="2">
        <v>0</v>
      </c>
      <c r="AA43" s="1">
        <f t="shared" ref="AA43" si="27">Q43+S43+U43+W43+Y43</f>
        <v>34437</v>
      </c>
      <c r="AB43" s="13">
        <f t="shared" ref="AB43" si="28">R43+T43+V43+X43+Z43</f>
        <v>57080</v>
      </c>
      <c r="AC43" s="22">
        <f>AA43+AB43</f>
        <v>91517</v>
      </c>
      <c r="AE43" s="4" t="s">
        <v>16</v>
      </c>
      <c r="AF43" s="2">
        <f t="shared" ref="AF43:AO43" si="29">IFERROR(B43/Q43, "N.A.")</f>
        <v>6972.4996509517368</v>
      </c>
      <c r="AG43" s="2">
        <f t="shared" si="29"/>
        <v>8841.2709396718947</v>
      </c>
      <c r="AH43" s="2">
        <f t="shared" si="29"/>
        <v>5527.1331945889697</v>
      </c>
      <c r="AI43" s="2">
        <f t="shared" si="29"/>
        <v>8665.7357679914076</v>
      </c>
      <c r="AJ43" s="2">
        <f t="shared" si="29"/>
        <v>17200</v>
      </c>
      <c r="AK43" s="2">
        <f t="shared" si="29"/>
        <v>27656.375</v>
      </c>
      <c r="AL43" s="2">
        <f t="shared" si="29"/>
        <v>5032.8072853072863</v>
      </c>
      <c r="AM43" s="2">
        <f t="shared" si="29"/>
        <v>4942.4450549450548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6284.0921102302746</v>
      </c>
      <c r="AQ43" s="16">
        <f t="shared" ref="AQ43" si="31">IFERROR(M43/AB43, "N.A.")</f>
        <v>9266.3594604064456</v>
      </c>
      <c r="AR43" s="14">
        <f t="shared" ref="AR43" si="32">IFERROR(N43/AC43, "N.A.")</f>
        <v>8144.1598610094288</v>
      </c>
    </row>
    <row r="44" spans="1:44" ht="15" customHeight="1" thickBot="1" x14ac:dyDescent="0.3">
      <c r="A44" s="5" t="s">
        <v>0</v>
      </c>
      <c r="B44" s="28">
        <f>B43+C43</f>
        <v>619227697.99999988</v>
      </c>
      <c r="C44" s="30"/>
      <c r="D44" s="28">
        <f>D43+E43</f>
        <v>18690950</v>
      </c>
      <c r="E44" s="30"/>
      <c r="F44" s="28">
        <f>F43+G43</f>
        <v>50751800</v>
      </c>
      <c r="G44" s="30"/>
      <c r="H44" s="28">
        <f>H43+I43</f>
        <v>56658630.000000007</v>
      </c>
      <c r="I44" s="30"/>
      <c r="J44" s="28">
        <f>J43+K43</f>
        <v>0</v>
      </c>
      <c r="K44" s="30"/>
      <c r="L44" s="28">
        <f>L43+M43</f>
        <v>745329077.99999988</v>
      </c>
      <c r="M44" s="29"/>
      <c r="N44" s="23">
        <f>B44+D44+F44+H44+J44</f>
        <v>745329077.99999988</v>
      </c>
      <c r="P44" s="5" t="s">
        <v>0</v>
      </c>
      <c r="Q44" s="28">
        <f>Q43+R43</f>
        <v>74580</v>
      </c>
      <c r="R44" s="30"/>
      <c r="S44" s="28">
        <f>S43+T43</f>
        <v>2853</v>
      </c>
      <c r="T44" s="30"/>
      <c r="U44" s="28">
        <f>U43+V43</f>
        <v>1978</v>
      </c>
      <c r="V44" s="30"/>
      <c r="W44" s="28">
        <f>W43+X43</f>
        <v>11284</v>
      </c>
      <c r="X44" s="30"/>
      <c r="Y44" s="28">
        <f>Y43+Z43</f>
        <v>822</v>
      </c>
      <c r="Z44" s="30"/>
      <c r="AA44" s="28">
        <f>AA43+AB43</f>
        <v>91517</v>
      </c>
      <c r="AB44" s="29"/>
      <c r="AC44" s="23">
        <f>Q44+S44+U44+W44+Y44</f>
        <v>91517</v>
      </c>
      <c r="AE44" s="5" t="s">
        <v>0</v>
      </c>
      <c r="AF44" s="31">
        <f>IFERROR(B44/Q44,"N.A.")</f>
        <v>8302.8653526414564</v>
      </c>
      <c r="AG44" s="32"/>
      <c r="AH44" s="31">
        <f>IFERROR(D44/S44,"N.A.")</f>
        <v>6551.3319313003858</v>
      </c>
      <c r="AI44" s="32"/>
      <c r="AJ44" s="31">
        <f>IFERROR(F44/U44,"N.A.")</f>
        <v>25658.139534883721</v>
      </c>
      <c r="AK44" s="32"/>
      <c r="AL44" s="31">
        <f>IFERROR(H44/W44,"N.A.")</f>
        <v>5021.1476426799018</v>
      </c>
      <c r="AM44" s="32"/>
      <c r="AN44" s="31">
        <f>IFERROR(J44/Y44,"N.A.")</f>
        <v>0</v>
      </c>
      <c r="AO44" s="32"/>
      <c r="AP44" s="31">
        <f>IFERROR(L44/AA44,"N.A.")</f>
        <v>8144.1598610094288</v>
      </c>
      <c r="AQ44" s="32"/>
      <c r="AR44" s="17">
        <f>IFERROR(N44/AC44, "N.A.")</f>
        <v>8144.1598610094288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43747339.999999993</v>
      </c>
      <c r="C15" s="2"/>
      <c r="D15" s="2">
        <v>7176700</v>
      </c>
      <c r="E15" s="2"/>
      <c r="F15" s="2">
        <v>17372660</v>
      </c>
      <c r="G15" s="2"/>
      <c r="H15" s="2">
        <v>62401770.000000007</v>
      </c>
      <c r="I15" s="2"/>
      <c r="J15" s="2">
        <v>0</v>
      </c>
      <c r="K15" s="2"/>
      <c r="L15" s="1">
        <f t="shared" ref="L15:M18" si="0">B15+D15+F15+H15+J15</f>
        <v>130698470</v>
      </c>
      <c r="M15" s="13">
        <f t="shared" si="0"/>
        <v>0</v>
      </c>
      <c r="N15" s="14">
        <f>L15+M15</f>
        <v>130698470</v>
      </c>
      <c r="P15" s="3" t="s">
        <v>12</v>
      </c>
      <c r="Q15" s="2">
        <v>4507</v>
      </c>
      <c r="R15" s="2">
        <v>0</v>
      </c>
      <c r="S15" s="2">
        <v>695</v>
      </c>
      <c r="T15" s="2">
        <v>0</v>
      </c>
      <c r="U15" s="2">
        <v>2119</v>
      </c>
      <c r="V15" s="2">
        <v>0</v>
      </c>
      <c r="W15" s="2">
        <v>10513</v>
      </c>
      <c r="X15" s="2">
        <v>0</v>
      </c>
      <c r="Y15" s="2">
        <v>1276</v>
      </c>
      <c r="Z15" s="2">
        <v>0</v>
      </c>
      <c r="AA15" s="1">
        <f t="shared" ref="AA15:AB18" si="1">Q15+S15+U15+W15+Y15</f>
        <v>19110</v>
      </c>
      <c r="AB15" s="13">
        <f t="shared" si="1"/>
        <v>0</v>
      </c>
      <c r="AC15" s="14">
        <f>AA15+AB15</f>
        <v>19110</v>
      </c>
      <c r="AE15" s="3" t="s">
        <v>12</v>
      </c>
      <c r="AF15" s="2">
        <f t="shared" ref="AF15:AR18" si="2">IFERROR(B15/Q15, "N.A.")</f>
        <v>9706.5320612380729</v>
      </c>
      <c r="AG15" s="2" t="str">
        <f t="shared" si="2"/>
        <v>N.A.</v>
      </c>
      <c r="AH15" s="2">
        <f t="shared" si="2"/>
        <v>10326.187050359713</v>
      </c>
      <c r="AI15" s="2" t="str">
        <f t="shared" si="2"/>
        <v>N.A.</v>
      </c>
      <c r="AJ15" s="2">
        <f t="shared" si="2"/>
        <v>8198.5181689476176</v>
      </c>
      <c r="AK15" s="2" t="str">
        <f t="shared" si="2"/>
        <v>N.A.</v>
      </c>
      <c r="AL15" s="2">
        <f t="shared" si="2"/>
        <v>5935.6767811281279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6839.271062271062</v>
      </c>
      <c r="AQ15" s="16" t="str">
        <f t="shared" si="2"/>
        <v>N.A.</v>
      </c>
      <c r="AR15" s="14">
        <f t="shared" si="2"/>
        <v>6839.271062271062</v>
      </c>
    </row>
    <row r="16" spans="1:44" ht="15" customHeight="1" thickBot="1" x14ac:dyDescent="0.3">
      <c r="A16" s="3" t="s">
        <v>13</v>
      </c>
      <c r="B16" s="2">
        <v>2758020</v>
      </c>
      <c r="C16" s="2">
        <v>1140000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2758020</v>
      </c>
      <c r="M16" s="13">
        <f t="shared" si="0"/>
        <v>1140000</v>
      </c>
      <c r="N16" s="14">
        <f>L16+M16</f>
        <v>3898020</v>
      </c>
      <c r="P16" s="3" t="s">
        <v>13</v>
      </c>
      <c r="Q16" s="2">
        <v>645</v>
      </c>
      <c r="R16" s="2">
        <v>114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645</v>
      </c>
      <c r="AB16" s="13">
        <f t="shared" si="1"/>
        <v>114</v>
      </c>
      <c r="AC16" s="14">
        <f>AA16+AB16</f>
        <v>759</v>
      </c>
      <c r="AE16" s="3" t="s">
        <v>13</v>
      </c>
      <c r="AF16" s="2">
        <f t="shared" si="2"/>
        <v>4276</v>
      </c>
      <c r="AG16" s="2">
        <f t="shared" si="2"/>
        <v>10000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4276</v>
      </c>
      <c r="AQ16" s="16">
        <f t="shared" si="2"/>
        <v>10000</v>
      </c>
      <c r="AR16" s="14">
        <f t="shared" si="2"/>
        <v>5135.731225296443</v>
      </c>
    </row>
    <row r="17" spans="1:44" ht="15" customHeight="1" thickBot="1" x14ac:dyDescent="0.3">
      <c r="A17" s="3" t="s">
        <v>14</v>
      </c>
      <c r="B17" s="2">
        <v>143619150.00000003</v>
      </c>
      <c r="C17" s="2">
        <v>217024820.00000003</v>
      </c>
      <c r="D17" s="2">
        <v>2880570</v>
      </c>
      <c r="E17" s="2"/>
      <c r="F17" s="2"/>
      <c r="G17" s="2">
        <v>10986400</v>
      </c>
      <c r="H17" s="2"/>
      <c r="I17" s="2">
        <v>9804000</v>
      </c>
      <c r="J17" s="2">
        <v>0</v>
      </c>
      <c r="K17" s="2"/>
      <c r="L17" s="1">
        <f t="shared" si="0"/>
        <v>146499720.00000003</v>
      </c>
      <c r="M17" s="13">
        <f t="shared" si="0"/>
        <v>237815220.00000003</v>
      </c>
      <c r="N17" s="14">
        <f>L17+M17</f>
        <v>384314940.00000006</v>
      </c>
      <c r="P17" s="3" t="s">
        <v>14</v>
      </c>
      <c r="Q17" s="2">
        <v>11766</v>
      </c>
      <c r="R17" s="2">
        <v>15045</v>
      </c>
      <c r="S17" s="2">
        <v>433</v>
      </c>
      <c r="T17" s="2">
        <v>0</v>
      </c>
      <c r="U17" s="2">
        <v>0</v>
      </c>
      <c r="V17" s="2">
        <v>752</v>
      </c>
      <c r="W17" s="2">
        <v>0</v>
      </c>
      <c r="X17" s="2">
        <v>2096</v>
      </c>
      <c r="Y17" s="2">
        <v>155</v>
      </c>
      <c r="Z17" s="2">
        <v>0</v>
      </c>
      <c r="AA17" s="1">
        <f t="shared" si="1"/>
        <v>12354</v>
      </c>
      <c r="AB17" s="13">
        <f t="shared" si="1"/>
        <v>17893</v>
      </c>
      <c r="AC17" s="14">
        <f>AA17+AB17</f>
        <v>30247</v>
      </c>
      <c r="AE17" s="3" t="s">
        <v>14</v>
      </c>
      <c r="AF17" s="2">
        <f t="shared" si="2"/>
        <v>12206.285058643552</v>
      </c>
      <c r="AG17" s="2">
        <f t="shared" si="2"/>
        <v>14425.046194749088</v>
      </c>
      <c r="AH17" s="2">
        <f t="shared" si="2"/>
        <v>6652.5866050808318</v>
      </c>
      <c r="AI17" s="2" t="str">
        <f t="shared" si="2"/>
        <v>N.A.</v>
      </c>
      <c r="AJ17" s="2" t="str">
        <f t="shared" si="2"/>
        <v>N.A.</v>
      </c>
      <c r="AK17" s="2">
        <f t="shared" si="2"/>
        <v>14609.574468085106</v>
      </c>
      <c r="AL17" s="2" t="str">
        <f t="shared" si="2"/>
        <v>N.A.</v>
      </c>
      <c r="AM17" s="2">
        <f t="shared" si="2"/>
        <v>4677.480916030534</v>
      </c>
      <c r="AN17" s="2">
        <f t="shared" si="2"/>
        <v>0</v>
      </c>
      <c r="AO17" s="2" t="str">
        <f t="shared" si="2"/>
        <v>N.A.</v>
      </c>
      <c r="AP17" s="15">
        <f t="shared" si="2"/>
        <v>11858.484701311319</v>
      </c>
      <c r="AQ17" s="16">
        <f t="shared" si="2"/>
        <v>13290.96406415917</v>
      </c>
      <c r="AR17" s="14">
        <f t="shared" si="2"/>
        <v>12705.88620359044</v>
      </c>
    </row>
    <row r="18" spans="1:44" ht="15" customHeight="1" thickBot="1" x14ac:dyDescent="0.3">
      <c r="A18" s="3" t="s">
        <v>15</v>
      </c>
      <c r="B18" s="2">
        <v>799800</v>
      </c>
      <c r="C18" s="2"/>
      <c r="D18" s="2"/>
      <c r="E18" s="2"/>
      <c r="F18" s="2"/>
      <c r="G18" s="2">
        <v>262000</v>
      </c>
      <c r="H18" s="2">
        <v>0</v>
      </c>
      <c r="I18" s="2"/>
      <c r="J18" s="2"/>
      <c r="K18" s="2"/>
      <c r="L18" s="1">
        <f t="shared" si="0"/>
        <v>799800</v>
      </c>
      <c r="M18" s="13">
        <f t="shared" si="0"/>
        <v>262000</v>
      </c>
      <c r="N18" s="14">
        <f>L18+M18</f>
        <v>1061800</v>
      </c>
      <c r="P18" s="3" t="s">
        <v>15</v>
      </c>
      <c r="Q18" s="2">
        <v>155</v>
      </c>
      <c r="R18" s="2">
        <v>0</v>
      </c>
      <c r="S18" s="2">
        <v>0</v>
      </c>
      <c r="T18" s="2">
        <v>0</v>
      </c>
      <c r="U18" s="2">
        <v>0</v>
      </c>
      <c r="V18" s="2">
        <v>262</v>
      </c>
      <c r="W18" s="2">
        <v>2015</v>
      </c>
      <c r="X18" s="2">
        <v>0</v>
      </c>
      <c r="Y18" s="2">
        <v>0</v>
      </c>
      <c r="Z18" s="2">
        <v>0</v>
      </c>
      <c r="AA18" s="1">
        <f t="shared" si="1"/>
        <v>2170</v>
      </c>
      <c r="AB18" s="13">
        <f t="shared" si="1"/>
        <v>262</v>
      </c>
      <c r="AC18" s="22">
        <f>AA18+AB18</f>
        <v>2432</v>
      </c>
      <c r="AE18" s="3" t="s">
        <v>15</v>
      </c>
      <c r="AF18" s="2">
        <f t="shared" si="2"/>
        <v>5160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1000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368.57142857142856</v>
      </c>
      <c r="AQ18" s="16">
        <f t="shared" si="2"/>
        <v>1000</v>
      </c>
      <c r="AR18" s="14">
        <f t="shared" si="2"/>
        <v>436.59539473684208</v>
      </c>
    </row>
    <row r="19" spans="1:44" ht="15" customHeight="1" thickBot="1" x14ac:dyDescent="0.3">
      <c r="A19" s="4" t="s">
        <v>16</v>
      </c>
      <c r="B19" s="2">
        <v>190924310.00000003</v>
      </c>
      <c r="C19" s="2">
        <v>218164820</v>
      </c>
      <c r="D19" s="2">
        <v>10057270.000000002</v>
      </c>
      <c r="E19" s="2"/>
      <c r="F19" s="2">
        <v>17372660</v>
      </c>
      <c r="G19" s="2">
        <v>11248400</v>
      </c>
      <c r="H19" s="2">
        <v>62401770</v>
      </c>
      <c r="I19" s="2">
        <v>9804000</v>
      </c>
      <c r="J19" s="2">
        <v>0</v>
      </c>
      <c r="K19" s="2"/>
      <c r="L19" s="1">
        <f t="shared" ref="L19" si="3">B19+D19+F19+H19+J19</f>
        <v>280756010</v>
      </c>
      <c r="M19" s="13">
        <f t="shared" ref="M19" si="4">C19+E19+G19+I19+K19</f>
        <v>239217220</v>
      </c>
      <c r="N19" s="22">
        <f>L19+M19</f>
        <v>519973230</v>
      </c>
      <c r="P19" s="4" t="s">
        <v>16</v>
      </c>
      <c r="Q19" s="2">
        <v>17073</v>
      </c>
      <c r="R19" s="2">
        <v>15159</v>
      </c>
      <c r="S19" s="2">
        <v>1128</v>
      </c>
      <c r="T19" s="2">
        <v>0</v>
      </c>
      <c r="U19" s="2">
        <v>2119</v>
      </c>
      <c r="V19" s="2">
        <v>1014</v>
      </c>
      <c r="W19" s="2">
        <v>12528</v>
      </c>
      <c r="X19" s="2">
        <v>2096</v>
      </c>
      <c r="Y19" s="2">
        <v>1431</v>
      </c>
      <c r="Z19" s="2">
        <v>0</v>
      </c>
      <c r="AA19" s="1">
        <f t="shared" ref="AA19" si="5">Q19+S19+U19+W19+Y19</f>
        <v>34279</v>
      </c>
      <c r="AB19" s="13">
        <f t="shared" ref="AB19" si="6">R19+T19+V19+X19+Z19</f>
        <v>18269</v>
      </c>
      <c r="AC19" s="14">
        <f>AA19+AB19</f>
        <v>52548</v>
      </c>
      <c r="AE19" s="4" t="s">
        <v>16</v>
      </c>
      <c r="AF19" s="2">
        <f t="shared" ref="AF19:AO19" si="7">IFERROR(B19/Q19, "N.A.")</f>
        <v>11182.821413928426</v>
      </c>
      <c r="AG19" s="2">
        <f t="shared" si="7"/>
        <v>14391.768586318358</v>
      </c>
      <c r="AH19" s="2">
        <f t="shared" si="7"/>
        <v>8916.0195035461002</v>
      </c>
      <c r="AI19" s="2" t="str">
        <f t="shared" si="7"/>
        <v>N.A.</v>
      </c>
      <c r="AJ19" s="2">
        <f t="shared" si="7"/>
        <v>8198.5181689476176</v>
      </c>
      <c r="AK19" s="2">
        <f t="shared" si="7"/>
        <v>11093.0966469428</v>
      </c>
      <c r="AL19" s="2">
        <f t="shared" si="7"/>
        <v>4980.9841954022986</v>
      </c>
      <c r="AM19" s="2">
        <f t="shared" si="7"/>
        <v>4677.480916030534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8190.3208961755008</v>
      </c>
      <c r="AQ19" s="16">
        <f t="shared" ref="AQ19" si="9">IFERROR(M19/AB19, "N.A.")</f>
        <v>13094.160599923367</v>
      </c>
      <c r="AR19" s="14">
        <f t="shared" ref="AR19" si="10">IFERROR(N19/AC19, "N.A.")</f>
        <v>9895.2049554692858</v>
      </c>
    </row>
    <row r="20" spans="1:44" ht="15" customHeight="1" thickBot="1" x14ac:dyDescent="0.3">
      <c r="A20" s="5" t="s">
        <v>0</v>
      </c>
      <c r="B20" s="28">
        <f>B19+C19</f>
        <v>409089130</v>
      </c>
      <c r="C20" s="30"/>
      <c r="D20" s="28">
        <f>D19+E19</f>
        <v>10057270.000000002</v>
      </c>
      <c r="E20" s="30"/>
      <c r="F20" s="28">
        <f>F19+G19</f>
        <v>28621060</v>
      </c>
      <c r="G20" s="30"/>
      <c r="H20" s="28">
        <f>H19+I19</f>
        <v>72205770</v>
      </c>
      <c r="I20" s="30"/>
      <c r="J20" s="28">
        <f>J19+K19</f>
        <v>0</v>
      </c>
      <c r="K20" s="30"/>
      <c r="L20" s="28">
        <f>L19+M19</f>
        <v>519973230</v>
      </c>
      <c r="M20" s="29"/>
      <c r="N20" s="23">
        <f>B20+D20+F20+H20+J20</f>
        <v>519973230</v>
      </c>
      <c r="P20" s="5" t="s">
        <v>0</v>
      </c>
      <c r="Q20" s="28">
        <f>Q19+R19</f>
        <v>32232</v>
      </c>
      <c r="R20" s="30"/>
      <c r="S20" s="28">
        <f>S19+T19</f>
        <v>1128</v>
      </c>
      <c r="T20" s="30"/>
      <c r="U20" s="28">
        <f>U19+V19</f>
        <v>3133</v>
      </c>
      <c r="V20" s="30"/>
      <c r="W20" s="28">
        <f>W19+X19</f>
        <v>14624</v>
      </c>
      <c r="X20" s="30"/>
      <c r="Y20" s="28">
        <f>Y19+Z19</f>
        <v>1431</v>
      </c>
      <c r="Z20" s="30"/>
      <c r="AA20" s="28">
        <f>AA19+AB19</f>
        <v>52548</v>
      </c>
      <c r="AB20" s="30"/>
      <c r="AC20" s="24">
        <f>Q20+S20+U20+W20+Y20</f>
        <v>52548</v>
      </c>
      <c r="AE20" s="5" t="s">
        <v>0</v>
      </c>
      <c r="AF20" s="31">
        <f>IFERROR(B20/Q20,"N.A.")</f>
        <v>12692.018180689998</v>
      </c>
      <c r="AG20" s="32"/>
      <c r="AH20" s="31">
        <f>IFERROR(D20/S20,"N.A.")</f>
        <v>8916.0195035461002</v>
      </c>
      <c r="AI20" s="32"/>
      <c r="AJ20" s="31">
        <f>IFERROR(F20/U20,"N.A.")</f>
        <v>9135.3526970954354</v>
      </c>
      <c r="AK20" s="32"/>
      <c r="AL20" s="31">
        <f>IFERROR(H20/W20,"N.A.")</f>
        <v>4937.4842724288837</v>
      </c>
      <c r="AM20" s="32"/>
      <c r="AN20" s="31">
        <f>IFERROR(J20/Y20,"N.A.")</f>
        <v>0</v>
      </c>
      <c r="AO20" s="32"/>
      <c r="AP20" s="31">
        <f>IFERROR(L20/AA20,"N.A.")</f>
        <v>9895.2049554692858</v>
      </c>
      <c r="AQ20" s="32"/>
      <c r="AR20" s="17">
        <f>IFERROR(N20/AC20, "N.A.")</f>
        <v>9895.2049554692858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27835620.000000004</v>
      </c>
      <c r="C27" s="2"/>
      <c r="D27" s="2">
        <v>7176700</v>
      </c>
      <c r="E27" s="2"/>
      <c r="F27" s="2">
        <v>14629260.000000002</v>
      </c>
      <c r="G27" s="2"/>
      <c r="H27" s="2">
        <v>47822030.000000007</v>
      </c>
      <c r="I27" s="2"/>
      <c r="J27" s="2">
        <v>0</v>
      </c>
      <c r="K27" s="2"/>
      <c r="L27" s="1">
        <f t="shared" ref="L27:M30" si="11">B27+D27+F27+H27+J27</f>
        <v>97463610</v>
      </c>
      <c r="M27" s="13">
        <f t="shared" si="11"/>
        <v>0</v>
      </c>
      <c r="N27" s="14">
        <f>L27+M27</f>
        <v>97463610</v>
      </c>
      <c r="P27" s="3" t="s">
        <v>12</v>
      </c>
      <c r="Q27" s="2">
        <v>2650</v>
      </c>
      <c r="R27" s="2">
        <v>0</v>
      </c>
      <c r="S27" s="2">
        <v>695</v>
      </c>
      <c r="T27" s="2">
        <v>0</v>
      </c>
      <c r="U27" s="2">
        <v>1481</v>
      </c>
      <c r="V27" s="2">
        <v>0</v>
      </c>
      <c r="W27" s="2">
        <v>5418</v>
      </c>
      <c r="X27" s="2">
        <v>0</v>
      </c>
      <c r="Y27" s="2">
        <v>319</v>
      </c>
      <c r="Z27" s="2">
        <v>0</v>
      </c>
      <c r="AA27" s="1">
        <f t="shared" ref="AA27:AB30" si="12">Q27+S27+U27+W27+Y27</f>
        <v>10563</v>
      </c>
      <c r="AB27" s="13">
        <f t="shared" si="12"/>
        <v>0</v>
      </c>
      <c r="AC27" s="14">
        <f>AA27+AB27</f>
        <v>10563</v>
      </c>
      <c r="AE27" s="3" t="s">
        <v>12</v>
      </c>
      <c r="AF27" s="2">
        <f t="shared" ref="AF27:AR30" si="13">IFERROR(B27/Q27, "N.A.")</f>
        <v>10504.007547169813</v>
      </c>
      <c r="AG27" s="2" t="str">
        <f t="shared" si="13"/>
        <v>N.A.</v>
      </c>
      <c r="AH27" s="2">
        <f t="shared" si="13"/>
        <v>10326.187050359713</v>
      </c>
      <c r="AI27" s="2" t="str">
        <f t="shared" si="13"/>
        <v>N.A.</v>
      </c>
      <c r="AJ27" s="2">
        <f t="shared" si="13"/>
        <v>9877.9608372721141</v>
      </c>
      <c r="AK27" s="2" t="str">
        <f t="shared" si="13"/>
        <v>N.A.</v>
      </c>
      <c r="AL27" s="2">
        <f t="shared" si="13"/>
        <v>8826.5097822074586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9226.8872479409256</v>
      </c>
      <c r="AQ27" s="16" t="str">
        <f t="shared" si="13"/>
        <v>N.A.</v>
      </c>
      <c r="AR27" s="14">
        <f t="shared" si="13"/>
        <v>9226.8872479409256</v>
      </c>
    </row>
    <row r="28" spans="1:44" ht="15" customHeight="1" thickBot="1" x14ac:dyDescent="0.3">
      <c r="A28" s="3" t="s">
        <v>13</v>
      </c>
      <c r="B28" s="2">
        <v>1199700</v>
      </c>
      <c r="C28" s="2">
        <v>1140000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1199700</v>
      </c>
      <c r="M28" s="13">
        <f t="shared" si="11"/>
        <v>1140000</v>
      </c>
      <c r="N28" s="14">
        <f>L28+M28</f>
        <v>2339700</v>
      </c>
      <c r="P28" s="3" t="s">
        <v>13</v>
      </c>
      <c r="Q28" s="2">
        <v>155</v>
      </c>
      <c r="R28" s="2">
        <v>114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155</v>
      </c>
      <c r="AB28" s="13">
        <f t="shared" si="12"/>
        <v>114</v>
      </c>
      <c r="AC28" s="14">
        <f>AA28+AB28</f>
        <v>269</v>
      </c>
      <c r="AE28" s="3" t="s">
        <v>13</v>
      </c>
      <c r="AF28" s="2">
        <f t="shared" si="13"/>
        <v>7740</v>
      </c>
      <c r="AG28" s="2">
        <f t="shared" si="13"/>
        <v>10000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7740</v>
      </c>
      <c r="AQ28" s="16">
        <f t="shared" si="13"/>
        <v>10000</v>
      </c>
      <c r="AR28" s="14">
        <f t="shared" si="13"/>
        <v>8697.7695167286238</v>
      </c>
    </row>
    <row r="29" spans="1:44" ht="15" customHeight="1" thickBot="1" x14ac:dyDescent="0.3">
      <c r="A29" s="3" t="s">
        <v>14</v>
      </c>
      <c r="B29" s="2">
        <v>117469670.00000001</v>
      </c>
      <c r="C29" s="2">
        <v>206950820.00000003</v>
      </c>
      <c r="D29" s="2">
        <v>2880570</v>
      </c>
      <c r="E29" s="2"/>
      <c r="F29" s="2"/>
      <c r="G29" s="2">
        <v>5104000</v>
      </c>
      <c r="H29" s="2"/>
      <c r="I29" s="2">
        <v>9804000</v>
      </c>
      <c r="J29" s="2"/>
      <c r="K29" s="2"/>
      <c r="L29" s="1">
        <f t="shared" si="11"/>
        <v>120350240.00000001</v>
      </c>
      <c r="M29" s="13">
        <f t="shared" si="11"/>
        <v>221858820.00000003</v>
      </c>
      <c r="N29" s="14">
        <f>L29+M29</f>
        <v>342209060.00000006</v>
      </c>
      <c r="P29" s="3" t="s">
        <v>14</v>
      </c>
      <c r="Q29" s="2">
        <v>8968</v>
      </c>
      <c r="R29" s="2">
        <v>12231</v>
      </c>
      <c r="S29" s="2">
        <v>433</v>
      </c>
      <c r="T29" s="2">
        <v>0</v>
      </c>
      <c r="U29" s="2">
        <v>0</v>
      </c>
      <c r="V29" s="2">
        <v>638</v>
      </c>
      <c r="W29" s="2">
        <v>0</v>
      </c>
      <c r="X29" s="2">
        <v>1834</v>
      </c>
      <c r="Y29" s="2">
        <v>0</v>
      </c>
      <c r="Z29" s="2">
        <v>0</v>
      </c>
      <c r="AA29" s="1">
        <f t="shared" si="12"/>
        <v>9401</v>
      </c>
      <c r="AB29" s="13">
        <f t="shared" si="12"/>
        <v>14703</v>
      </c>
      <c r="AC29" s="14">
        <f>AA29+AB29</f>
        <v>24104</v>
      </c>
      <c r="AE29" s="3" t="s">
        <v>14</v>
      </c>
      <c r="AF29" s="2">
        <f t="shared" si="13"/>
        <v>13098.758920606602</v>
      </c>
      <c r="AG29" s="2">
        <f t="shared" si="13"/>
        <v>16920.188046766416</v>
      </c>
      <c r="AH29" s="2">
        <f t="shared" si="13"/>
        <v>6652.5866050808318</v>
      </c>
      <c r="AI29" s="2" t="str">
        <f t="shared" si="13"/>
        <v>N.A.</v>
      </c>
      <c r="AJ29" s="2" t="str">
        <f t="shared" si="13"/>
        <v>N.A.</v>
      </c>
      <c r="AK29" s="2">
        <f t="shared" si="13"/>
        <v>8000</v>
      </c>
      <c r="AL29" s="2" t="str">
        <f t="shared" si="13"/>
        <v>N.A.</v>
      </c>
      <c r="AM29" s="2">
        <f t="shared" si="13"/>
        <v>5345.6924754634674</v>
      </c>
      <c r="AN29" s="2" t="str">
        <f t="shared" si="13"/>
        <v>N.A.</v>
      </c>
      <c r="AO29" s="2" t="str">
        <f t="shared" si="13"/>
        <v>N.A.</v>
      </c>
      <c r="AP29" s="15">
        <f t="shared" si="13"/>
        <v>12801.855121795556</v>
      </c>
      <c r="AQ29" s="16">
        <f t="shared" si="13"/>
        <v>15089.357274025711</v>
      </c>
      <c r="AR29" s="14">
        <f t="shared" si="13"/>
        <v>14197.189678061735</v>
      </c>
    </row>
    <row r="30" spans="1:44" ht="15" customHeight="1" thickBot="1" x14ac:dyDescent="0.3">
      <c r="A30" s="3" t="s">
        <v>15</v>
      </c>
      <c r="B30" s="2">
        <v>799800</v>
      </c>
      <c r="C30" s="2"/>
      <c r="D30" s="2"/>
      <c r="E30" s="2"/>
      <c r="F30" s="2"/>
      <c r="G30" s="2">
        <v>262000</v>
      </c>
      <c r="H30" s="2">
        <v>0</v>
      </c>
      <c r="I30" s="2"/>
      <c r="J30" s="2"/>
      <c r="K30" s="2"/>
      <c r="L30" s="1">
        <f t="shared" si="11"/>
        <v>799800</v>
      </c>
      <c r="M30" s="13">
        <f t="shared" si="11"/>
        <v>262000</v>
      </c>
      <c r="N30" s="14">
        <f>L30+M30</f>
        <v>1061800</v>
      </c>
      <c r="P30" s="3" t="s">
        <v>15</v>
      </c>
      <c r="Q30" s="2">
        <v>155</v>
      </c>
      <c r="R30" s="2">
        <v>0</v>
      </c>
      <c r="S30" s="2">
        <v>0</v>
      </c>
      <c r="T30" s="2">
        <v>0</v>
      </c>
      <c r="U30" s="2">
        <v>0</v>
      </c>
      <c r="V30" s="2">
        <v>262</v>
      </c>
      <c r="W30" s="2">
        <v>2015</v>
      </c>
      <c r="X30" s="2">
        <v>0</v>
      </c>
      <c r="Y30" s="2">
        <v>0</v>
      </c>
      <c r="Z30" s="2">
        <v>0</v>
      </c>
      <c r="AA30" s="1">
        <f t="shared" si="12"/>
        <v>2170</v>
      </c>
      <c r="AB30" s="13">
        <f t="shared" si="12"/>
        <v>262</v>
      </c>
      <c r="AC30" s="22">
        <f>AA30+AB30</f>
        <v>2432</v>
      </c>
      <c r="AE30" s="3" t="s">
        <v>15</v>
      </c>
      <c r="AF30" s="2">
        <f t="shared" si="13"/>
        <v>5160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1000</v>
      </c>
      <c r="AL30" s="2">
        <f t="shared" si="13"/>
        <v>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368.57142857142856</v>
      </c>
      <c r="AQ30" s="16">
        <f t="shared" si="13"/>
        <v>1000</v>
      </c>
      <c r="AR30" s="14">
        <f t="shared" si="13"/>
        <v>436.59539473684208</v>
      </c>
    </row>
    <row r="31" spans="1:44" ht="15" customHeight="1" thickBot="1" x14ac:dyDescent="0.3">
      <c r="A31" s="4" t="s">
        <v>16</v>
      </c>
      <c r="B31" s="2">
        <v>147304790</v>
      </c>
      <c r="C31" s="2">
        <v>208090820.00000009</v>
      </c>
      <c r="D31" s="2">
        <v>10057270.000000002</v>
      </c>
      <c r="E31" s="2"/>
      <c r="F31" s="2">
        <v>14629260.000000002</v>
      </c>
      <c r="G31" s="2">
        <v>5366000</v>
      </c>
      <c r="H31" s="2">
        <v>47822029.999999993</v>
      </c>
      <c r="I31" s="2">
        <v>9804000</v>
      </c>
      <c r="J31" s="2">
        <v>0</v>
      </c>
      <c r="K31" s="2"/>
      <c r="L31" s="1">
        <f t="shared" ref="L31" si="14">B31+D31+F31+H31+J31</f>
        <v>219813350</v>
      </c>
      <c r="M31" s="13">
        <f t="shared" ref="M31" si="15">C31+E31+G31+I31+K31</f>
        <v>223260820.00000009</v>
      </c>
      <c r="N31" s="22">
        <f>L31+M31</f>
        <v>443074170.00000012</v>
      </c>
      <c r="P31" s="4" t="s">
        <v>16</v>
      </c>
      <c r="Q31" s="2">
        <v>11928</v>
      </c>
      <c r="R31" s="2">
        <v>12345</v>
      </c>
      <c r="S31" s="2">
        <v>1128</v>
      </c>
      <c r="T31" s="2">
        <v>0</v>
      </c>
      <c r="U31" s="2">
        <v>1481</v>
      </c>
      <c r="V31" s="2">
        <v>900</v>
      </c>
      <c r="W31" s="2">
        <v>7433</v>
      </c>
      <c r="X31" s="2">
        <v>1834</v>
      </c>
      <c r="Y31" s="2">
        <v>319</v>
      </c>
      <c r="Z31" s="2">
        <v>0</v>
      </c>
      <c r="AA31" s="1">
        <f t="shared" ref="AA31" si="16">Q31+S31+U31+W31+Y31</f>
        <v>22289</v>
      </c>
      <c r="AB31" s="13">
        <f t="shared" ref="AB31" si="17">R31+T31+V31+X31+Z31</f>
        <v>15079</v>
      </c>
      <c r="AC31" s="14">
        <f>AA31+AB31</f>
        <v>37368</v>
      </c>
      <c r="AE31" s="4" t="s">
        <v>16</v>
      </c>
      <c r="AF31" s="2">
        <f t="shared" ref="AF31:AO31" si="18">IFERROR(B31/Q31, "N.A.")</f>
        <v>12349.496143527833</v>
      </c>
      <c r="AG31" s="2">
        <f t="shared" si="18"/>
        <v>16856.283515593364</v>
      </c>
      <c r="AH31" s="2">
        <f t="shared" si="18"/>
        <v>8916.0195035461002</v>
      </c>
      <c r="AI31" s="2" t="str">
        <f t="shared" si="18"/>
        <v>N.A.</v>
      </c>
      <c r="AJ31" s="2">
        <f t="shared" si="18"/>
        <v>9877.9608372721141</v>
      </c>
      <c r="AK31" s="2">
        <f t="shared" si="18"/>
        <v>5962.2222222222226</v>
      </c>
      <c r="AL31" s="2">
        <f t="shared" si="18"/>
        <v>6433.7454594376422</v>
      </c>
      <c r="AM31" s="2">
        <f t="shared" si="18"/>
        <v>5345.6924754634674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9861.9655435416571</v>
      </c>
      <c r="AQ31" s="16">
        <f t="shared" ref="AQ31" si="20">IFERROR(M31/AB31, "N.A.")</f>
        <v>14806.075999734736</v>
      </c>
      <c r="AR31" s="14">
        <f t="shared" ref="AR31" si="21">IFERROR(N31/AC31, "N.A.")</f>
        <v>11857.048008991655</v>
      </c>
    </row>
    <row r="32" spans="1:44" ht="15" customHeight="1" thickBot="1" x14ac:dyDescent="0.3">
      <c r="A32" s="5" t="s">
        <v>0</v>
      </c>
      <c r="B32" s="28">
        <f>B31+C31</f>
        <v>355395610.00000012</v>
      </c>
      <c r="C32" s="30"/>
      <c r="D32" s="28">
        <f>D31+E31</f>
        <v>10057270.000000002</v>
      </c>
      <c r="E32" s="30"/>
      <c r="F32" s="28">
        <f>F31+G31</f>
        <v>19995260</v>
      </c>
      <c r="G32" s="30"/>
      <c r="H32" s="28">
        <f>H31+I31</f>
        <v>57626029.999999993</v>
      </c>
      <c r="I32" s="30"/>
      <c r="J32" s="28">
        <f>J31+K31</f>
        <v>0</v>
      </c>
      <c r="K32" s="30"/>
      <c r="L32" s="28">
        <f>L31+M31</f>
        <v>443074170.00000012</v>
      </c>
      <c r="M32" s="29"/>
      <c r="N32" s="23">
        <f>B32+D32+F32+H32+J32</f>
        <v>443074170.00000012</v>
      </c>
      <c r="P32" s="5" t="s">
        <v>0</v>
      </c>
      <c r="Q32" s="28">
        <f>Q31+R31</f>
        <v>24273</v>
      </c>
      <c r="R32" s="30"/>
      <c r="S32" s="28">
        <f>S31+T31</f>
        <v>1128</v>
      </c>
      <c r="T32" s="30"/>
      <c r="U32" s="28">
        <f>U31+V31</f>
        <v>2381</v>
      </c>
      <c r="V32" s="30"/>
      <c r="W32" s="28">
        <f>W31+X31</f>
        <v>9267</v>
      </c>
      <c r="X32" s="30"/>
      <c r="Y32" s="28">
        <f>Y31+Z31</f>
        <v>319</v>
      </c>
      <c r="Z32" s="30"/>
      <c r="AA32" s="28">
        <f>AA31+AB31</f>
        <v>37368</v>
      </c>
      <c r="AB32" s="30"/>
      <c r="AC32" s="24">
        <f>Q32+S32+U32+W32+Y32</f>
        <v>37368</v>
      </c>
      <c r="AE32" s="5" t="s">
        <v>0</v>
      </c>
      <c r="AF32" s="31">
        <f>IFERROR(B32/Q32,"N.A.")</f>
        <v>14641.602191735677</v>
      </c>
      <c r="AG32" s="32"/>
      <c r="AH32" s="31">
        <f>IFERROR(D32/S32,"N.A.")</f>
        <v>8916.0195035461002</v>
      </c>
      <c r="AI32" s="32"/>
      <c r="AJ32" s="31">
        <f>IFERROR(F32/U32,"N.A.")</f>
        <v>8397.8412431751367</v>
      </c>
      <c r="AK32" s="32"/>
      <c r="AL32" s="31">
        <f>IFERROR(H32/W32,"N.A.")</f>
        <v>6218.4126470270849</v>
      </c>
      <c r="AM32" s="32"/>
      <c r="AN32" s="31">
        <f>IFERROR(J32/Y32,"N.A.")</f>
        <v>0</v>
      </c>
      <c r="AO32" s="32"/>
      <c r="AP32" s="31">
        <f>IFERROR(L32/AA32,"N.A.")</f>
        <v>11857.048008991655</v>
      </c>
      <c r="AQ32" s="32"/>
      <c r="AR32" s="17">
        <f>IFERROR(N32/AC32, "N.A.")</f>
        <v>11857.048008991655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15911719.999999998</v>
      </c>
      <c r="C39" s="2"/>
      <c r="D39" s="2"/>
      <c r="E39" s="2"/>
      <c r="F39" s="2">
        <v>2743400</v>
      </c>
      <c r="G39" s="2"/>
      <c r="H39" s="2">
        <v>14579739.999999998</v>
      </c>
      <c r="I39" s="2"/>
      <c r="J39" s="2">
        <v>0</v>
      </c>
      <c r="K39" s="2"/>
      <c r="L39" s="1">
        <f t="shared" ref="L39:M42" si="22">B39+D39+F39+H39+J39</f>
        <v>33234860</v>
      </c>
      <c r="M39" s="13">
        <f t="shared" si="22"/>
        <v>0</v>
      </c>
      <c r="N39" s="14">
        <f>L39+M39</f>
        <v>33234860</v>
      </c>
      <c r="P39" s="3" t="s">
        <v>12</v>
      </c>
      <c r="Q39" s="2">
        <v>1857</v>
      </c>
      <c r="R39" s="2">
        <v>0</v>
      </c>
      <c r="S39" s="2">
        <v>0</v>
      </c>
      <c r="T39" s="2">
        <v>0</v>
      </c>
      <c r="U39" s="2">
        <v>638</v>
      </c>
      <c r="V39" s="2">
        <v>0</v>
      </c>
      <c r="W39" s="2">
        <v>5095</v>
      </c>
      <c r="X39" s="2">
        <v>0</v>
      </c>
      <c r="Y39" s="2">
        <v>957</v>
      </c>
      <c r="Z39" s="2">
        <v>0</v>
      </c>
      <c r="AA39" s="1">
        <f t="shared" ref="AA39:AB42" si="23">Q39+S39+U39+W39+Y39</f>
        <v>8547</v>
      </c>
      <c r="AB39" s="13">
        <f t="shared" si="23"/>
        <v>0</v>
      </c>
      <c r="AC39" s="14">
        <f>AA39+AB39</f>
        <v>8547</v>
      </c>
      <c r="AE39" s="3" t="s">
        <v>12</v>
      </c>
      <c r="AF39" s="2">
        <f t="shared" ref="AF39:AR42" si="24">IFERROR(B39/Q39, "N.A.")</f>
        <v>8568.5083467959066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4300</v>
      </c>
      <c r="AK39" s="2" t="str">
        <f t="shared" si="24"/>
        <v>N.A.</v>
      </c>
      <c r="AL39" s="2">
        <f t="shared" si="24"/>
        <v>2861.5780176643766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3888.4825084825084</v>
      </c>
      <c r="AQ39" s="16" t="str">
        <f t="shared" si="24"/>
        <v>N.A.</v>
      </c>
      <c r="AR39" s="14">
        <f t="shared" si="24"/>
        <v>3888.4825084825084</v>
      </c>
    </row>
    <row r="40" spans="1:44" ht="15" customHeight="1" thickBot="1" x14ac:dyDescent="0.3">
      <c r="A40" s="3" t="s">
        <v>13</v>
      </c>
      <c r="B40" s="2">
        <v>1558320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1558320</v>
      </c>
      <c r="M40" s="13">
        <f t="shared" si="22"/>
        <v>0</v>
      </c>
      <c r="N40" s="14">
        <f>L40+M40</f>
        <v>1558320</v>
      </c>
      <c r="P40" s="3" t="s">
        <v>13</v>
      </c>
      <c r="Q40" s="2">
        <v>490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490</v>
      </c>
      <c r="AB40" s="13">
        <f t="shared" si="23"/>
        <v>0</v>
      </c>
      <c r="AC40" s="14">
        <f>AA40+AB40</f>
        <v>490</v>
      </c>
      <c r="AE40" s="3" t="s">
        <v>13</v>
      </c>
      <c r="AF40" s="2">
        <f t="shared" si="24"/>
        <v>3180.2448979591836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3180.2448979591836</v>
      </c>
      <c r="AQ40" s="16" t="str">
        <f t="shared" si="24"/>
        <v>N.A.</v>
      </c>
      <c r="AR40" s="14">
        <f t="shared" si="24"/>
        <v>3180.2448979591836</v>
      </c>
    </row>
    <row r="41" spans="1:44" ht="15" customHeight="1" thickBot="1" x14ac:dyDescent="0.3">
      <c r="A41" s="3" t="s">
        <v>14</v>
      </c>
      <c r="B41" s="2">
        <v>26149479.999999996</v>
      </c>
      <c r="C41" s="2">
        <v>10074000.000000002</v>
      </c>
      <c r="D41" s="2"/>
      <c r="E41" s="2"/>
      <c r="F41" s="2"/>
      <c r="G41" s="2">
        <v>5882400</v>
      </c>
      <c r="H41" s="2"/>
      <c r="I41" s="2">
        <v>0</v>
      </c>
      <c r="J41" s="2">
        <v>0</v>
      </c>
      <c r="K41" s="2"/>
      <c r="L41" s="1">
        <f t="shared" si="22"/>
        <v>26149479.999999996</v>
      </c>
      <c r="M41" s="13">
        <f t="shared" si="22"/>
        <v>15956400.000000002</v>
      </c>
      <c r="N41" s="14">
        <f>L41+M41</f>
        <v>42105880</v>
      </c>
      <c r="P41" s="3" t="s">
        <v>14</v>
      </c>
      <c r="Q41" s="2">
        <v>2798</v>
      </c>
      <c r="R41" s="2">
        <v>2814</v>
      </c>
      <c r="S41" s="2">
        <v>0</v>
      </c>
      <c r="T41" s="2">
        <v>0</v>
      </c>
      <c r="U41" s="2">
        <v>0</v>
      </c>
      <c r="V41" s="2">
        <v>114</v>
      </c>
      <c r="W41" s="2">
        <v>0</v>
      </c>
      <c r="X41" s="2">
        <v>262</v>
      </c>
      <c r="Y41" s="2">
        <v>155</v>
      </c>
      <c r="Z41" s="2">
        <v>0</v>
      </c>
      <c r="AA41" s="1">
        <f t="shared" si="23"/>
        <v>2953</v>
      </c>
      <c r="AB41" s="13">
        <f t="shared" si="23"/>
        <v>3190</v>
      </c>
      <c r="AC41" s="14">
        <f>AA41+AB41</f>
        <v>6143</v>
      </c>
      <c r="AE41" s="3" t="s">
        <v>14</v>
      </c>
      <c r="AF41" s="2">
        <f t="shared" si="24"/>
        <v>9345.775553967118</v>
      </c>
      <c r="AG41" s="2">
        <f t="shared" si="24"/>
        <v>3579.9573560767599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51600</v>
      </c>
      <c r="AL41" s="2" t="str">
        <f t="shared" si="24"/>
        <v>N.A.</v>
      </c>
      <c r="AM41" s="2">
        <f t="shared" si="24"/>
        <v>0</v>
      </c>
      <c r="AN41" s="2">
        <f t="shared" si="24"/>
        <v>0</v>
      </c>
      <c r="AO41" s="2" t="str">
        <f t="shared" si="24"/>
        <v>N.A.</v>
      </c>
      <c r="AP41" s="15">
        <f t="shared" si="24"/>
        <v>8855.2251947172354</v>
      </c>
      <c r="AQ41" s="16">
        <f t="shared" si="24"/>
        <v>5002.0062695924771</v>
      </c>
      <c r="AR41" s="14">
        <f t="shared" si="24"/>
        <v>6854.286179391177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43619520</v>
      </c>
      <c r="C43" s="2">
        <v>10074000.000000002</v>
      </c>
      <c r="D43" s="2"/>
      <c r="E43" s="2"/>
      <c r="F43" s="2">
        <v>2743400</v>
      </c>
      <c r="G43" s="2">
        <v>5882400</v>
      </c>
      <c r="H43" s="2">
        <v>14579739.999999998</v>
      </c>
      <c r="I43" s="2">
        <v>0</v>
      </c>
      <c r="J43" s="2">
        <v>0</v>
      </c>
      <c r="K43" s="2"/>
      <c r="L43" s="1">
        <f t="shared" ref="L43" si="25">B43+D43+F43+H43+J43</f>
        <v>60942660</v>
      </c>
      <c r="M43" s="13">
        <f t="shared" ref="M43" si="26">C43+E43+G43+I43+K43</f>
        <v>15956400.000000002</v>
      </c>
      <c r="N43" s="22">
        <f>L43+M43</f>
        <v>76899060</v>
      </c>
      <c r="P43" s="4" t="s">
        <v>16</v>
      </c>
      <c r="Q43" s="2">
        <v>5145</v>
      </c>
      <c r="R43" s="2">
        <v>2814</v>
      </c>
      <c r="S43" s="2">
        <v>0</v>
      </c>
      <c r="T43" s="2">
        <v>0</v>
      </c>
      <c r="U43" s="2">
        <v>638</v>
      </c>
      <c r="V43" s="2">
        <v>114</v>
      </c>
      <c r="W43" s="2">
        <v>5095</v>
      </c>
      <c r="X43" s="2">
        <v>262</v>
      </c>
      <c r="Y43" s="2">
        <v>1112</v>
      </c>
      <c r="Z43" s="2">
        <v>0</v>
      </c>
      <c r="AA43" s="1">
        <f t="shared" ref="AA43" si="27">Q43+S43+U43+W43+Y43</f>
        <v>11990</v>
      </c>
      <c r="AB43" s="13">
        <f t="shared" ref="AB43" si="28">R43+T43+V43+X43+Z43</f>
        <v>3190</v>
      </c>
      <c r="AC43" s="22">
        <f>AA43+AB43</f>
        <v>15180</v>
      </c>
      <c r="AE43" s="4" t="s">
        <v>16</v>
      </c>
      <c r="AF43" s="2">
        <f t="shared" ref="AF43:AO43" si="29">IFERROR(B43/Q43, "N.A.")</f>
        <v>8478.0408163265311</v>
      </c>
      <c r="AG43" s="2">
        <f t="shared" si="29"/>
        <v>3579.9573560767599</v>
      </c>
      <c r="AH43" s="2" t="str">
        <f t="shared" si="29"/>
        <v>N.A.</v>
      </c>
      <c r="AI43" s="2" t="str">
        <f t="shared" si="29"/>
        <v>N.A.</v>
      </c>
      <c r="AJ43" s="2">
        <f t="shared" si="29"/>
        <v>4300</v>
      </c>
      <c r="AK43" s="2">
        <f t="shared" si="29"/>
        <v>51600</v>
      </c>
      <c r="AL43" s="2">
        <f t="shared" si="29"/>
        <v>2861.5780176643766</v>
      </c>
      <c r="AM43" s="2">
        <f t="shared" si="29"/>
        <v>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5082.7906588824017</v>
      </c>
      <c r="AQ43" s="16">
        <f t="shared" ref="AQ43" si="31">IFERROR(M43/AB43, "N.A.")</f>
        <v>5002.0062695924771</v>
      </c>
      <c r="AR43" s="14">
        <f t="shared" ref="AR43" si="32">IFERROR(N43/AC43, "N.A.")</f>
        <v>5065.814229249012</v>
      </c>
    </row>
    <row r="44" spans="1:44" ht="15" customHeight="1" thickBot="1" x14ac:dyDescent="0.3">
      <c r="A44" s="5" t="s">
        <v>0</v>
      </c>
      <c r="B44" s="28">
        <f>B43+C43</f>
        <v>53693520</v>
      </c>
      <c r="C44" s="30"/>
      <c r="D44" s="28">
        <f>D43+E43</f>
        <v>0</v>
      </c>
      <c r="E44" s="30"/>
      <c r="F44" s="28">
        <f>F43+G43</f>
        <v>8625800</v>
      </c>
      <c r="G44" s="30"/>
      <c r="H44" s="28">
        <f>H43+I43</f>
        <v>14579739.999999998</v>
      </c>
      <c r="I44" s="30"/>
      <c r="J44" s="28">
        <f>J43+K43</f>
        <v>0</v>
      </c>
      <c r="K44" s="30"/>
      <c r="L44" s="28">
        <f>L43+M43</f>
        <v>76899060</v>
      </c>
      <c r="M44" s="29"/>
      <c r="N44" s="23">
        <f>B44+D44+F44+H44+J44</f>
        <v>76899060</v>
      </c>
      <c r="P44" s="5" t="s">
        <v>0</v>
      </c>
      <c r="Q44" s="28">
        <f>Q43+R43</f>
        <v>7959</v>
      </c>
      <c r="R44" s="30"/>
      <c r="S44" s="28">
        <f>S43+T43</f>
        <v>0</v>
      </c>
      <c r="T44" s="30"/>
      <c r="U44" s="28">
        <f>U43+V43</f>
        <v>752</v>
      </c>
      <c r="V44" s="30"/>
      <c r="W44" s="28">
        <f>W43+X43</f>
        <v>5357</v>
      </c>
      <c r="X44" s="30"/>
      <c r="Y44" s="28">
        <f>Y43+Z43</f>
        <v>1112</v>
      </c>
      <c r="Z44" s="30"/>
      <c r="AA44" s="28">
        <f>AA43+AB43</f>
        <v>15180</v>
      </c>
      <c r="AB44" s="29"/>
      <c r="AC44" s="23">
        <f>Q44+S44+U44+W44+Y44</f>
        <v>15180</v>
      </c>
      <c r="AE44" s="5" t="s">
        <v>0</v>
      </c>
      <c r="AF44" s="31">
        <f>IFERROR(B44/Q44,"N.A.")</f>
        <v>6746.2646061062951</v>
      </c>
      <c r="AG44" s="32"/>
      <c r="AH44" s="31" t="str">
        <f>IFERROR(D44/S44,"N.A.")</f>
        <v>N.A.</v>
      </c>
      <c r="AI44" s="32"/>
      <c r="AJ44" s="31">
        <f>IFERROR(F44/U44,"N.A.")</f>
        <v>11470.478723404256</v>
      </c>
      <c r="AK44" s="32"/>
      <c r="AL44" s="31">
        <f>IFERROR(H44/W44,"N.A.")</f>
        <v>2721.624043307821</v>
      </c>
      <c r="AM44" s="32"/>
      <c r="AN44" s="31">
        <f>IFERROR(J44/Y44,"N.A.")</f>
        <v>0</v>
      </c>
      <c r="AO44" s="32"/>
      <c r="AP44" s="31">
        <f>IFERROR(L44/AA44,"N.A.")</f>
        <v>5065.814229249012</v>
      </c>
      <c r="AQ44" s="32"/>
      <c r="AR44" s="17">
        <f>IFERROR(N44/AC44, "N.A.")</f>
        <v>5065.814229249012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purl.org/dc/dcmitype/"/>
    <ds:schemaRef ds:uri="http://schemas.microsoft.com/office/2006/documentManagement/types"/>
    <ds:schemaRef ds:uri="3946fdfc-da00-409a-95df-cd9f19cc2a9a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2025 T2</dc:title>
  <dc:subject>Matriz Hussmanns Quintana Roo, 2025-T2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2025-12-16T14:55:21Z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